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Alena\ořechov - inženýrské sítě 2023\_DPS 2025 rozpočet a soupis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SO 01 - Komunikace" sheetId="3" r:id="rId3"/>
    <sheet name="SO 02.1 - Gravitační spla..." sheetId="4" r:id="rId4"/>
    <sheet name="SO 02.2 - Čerpací stanice..." sheetId="5" r:id="rId5"/>
    <sheet name="SO 02.3 - Elektroinstalace" sheetId="6" r:id="rId6"/>
    <sheet name="SO 03.1 - Stoky dešťové k..." sheetId="7" r:id="rId7"/>
    <sheet name="SO 03.2 - Vsakovací objek..." sheetId="8" r:id="rId8"/>
    <sheet name="SO 03.3 - Vsakovací objek..." sheetId="9" r:id="rId9"/>
    <sheet name="SO 04 - Vodovod" sheetId="10" r:id="rId10"/>
    <sheet name="SO 05 - Veřejné osvětlení" sheetId="11" r:id="rId11"/>
    <sheet name="SO 06 - Plynovod" sheetId="12" r:id="rId12"/>
    <sheet name="SO 07 - Kanalizační přípojky" sheetId="13" r:id="rId13"/>
    <sheet name="SO 08 - Vodovodní přípojky" sheetId="14" r:id="rId14"/>
    <sheet name="SO 09 - Přeložka vodovodů..." sheetId="15" r:id="rId15"/>
    <sheet name="SO 10 - Přeložka STL plyn..." sheetId="16" r:id="rId16"/>
    <sheet name="Pokyny pro vyplnění" sheetId="17" r:id="rId17"/>
  </sheets>
  <definedNames>
    <definedName name="_xlnm.Print_Area" localSheetId="0">'Rekapitulace stavby'!$D$4:$AO$36,'Rekapitulace stavby'!$C$42:$AQ$72</definedName>
    <definedName name="_xlnm.Print_Titles" localSheetId="0">'Rekapitulace stavby'!$52:$52</definedName>
    <definedName name="_xlnm._FilterDatabase" localSheetId="1" hidden="1">'00 - Vedlejší a ostatní n...'!$C$79:$K$102</definedName>
    <definedName name="_xlnm.Print_Area" localSheetId="1">'00 - Vedlejší a ostatní n...'!$C$4:$J$39,'00 - Vedlejší a ostatní n...'!$C$45:$J$61,'00 - Vedlejší a ostatní n...'!$C$67:$K$102</definedName>
    <definedName name="_xlnm.Print_Titles" localSheetId="1">'00 - Vedlejší a ostatní n...'!$79:$79</definedName>
    <definedName name="_xlnm._FilterDatabase" localSheetId="2" hidden="1">'SO 01 - Komunikace'!$C$80:$K$96</definedName>
    <definedName name="_xlnm.Print_Area" localSheetId="2">'SO 01 - Komunikace'!$C$4:$J$39,'SO 01 - Komunikace'!$C$45:$J$62,'SO 01 - Komunikace'!$C$68:$K$96</definedName>
    <definedName name="_xlnm.Print_Titles" localSheetId="2">'SO 01 - Komunikace'!$80:$80</definedName>
    <definedName name="_xlnm._FilterDatabase" localSheetId="3" hidden="1">'SO 02.1 - Gravitační spla...'!$C$90:$K$237</definedName>
    <definedName name="_xlnm.Print_Area" localSheetId="3">'SO 02.1 - Gravitační spla...'!$C$4:$J$41,'SO 02.1 - Gravitační spla...'!$C$47:$J$70,'SO 02.1 - Gravitační spla...'!$C$76:$K$237</definedName>
    <definedName name="_xlnm.Print_Titles" localSheetId="3">'SO 02.1 - Gravitační spla...'!$90:$90</definedName>
    <definedName name="_xlnm._FilterDatabase" localSheetId="4" hidden="1">'SO 02.2 - Čerpací stanice...'!$C$92:$K$281</definedName>
    <definedName name="_xlnm.Print_Area" localSheetId="4">'SO 02.2 - Čerpací stanice...'!$C$4:$J$41,'SO 02.2 - Čerpací stanice...'!$C$47:$J$72,'SO 02.2 - Čerpací stanice...'!$C$78:$K$281</definedName>
    <definedName name="_xlnm.Print_Titles" localSheetId="4">'SO 02.2 - Čerpací stanice...'!$92:$92</definedName>
    <definedName name="_xlnm._FilterDatabase" localSheetId="5" hidden="1">'SO 02.3 - Elektroinstalace'!$C$86:$K$92</definedName>
    <definedName name="_xlnm.Print_Area" localSheetId="5">'SO 02.3 - Elektroinstalace'!$C$4:$J$41,'SO 02.3 - Elektroinstalace'!$C$47:$J$66,'SO 02.3 - Elektroinstalace'!$C$72:$K$92</definedName>
    <definedName name="_xlnm.Print_Titles" localSheetId="5">'SO 02.3 - Elektroinstalace'!$86:$86</definedName>
    <definedName name="_xlnm._FilterDatabase" localSheetId="6" hidden="1">'SO 03.1 - Stoky dešťové k...'!$C$90:$K$258</definedName>
    <definedName name="_xlnm.Print_Area" localSheetId="6">'SO 03.1 - Stoky dešťové k...'!$C$4:$J$41,'SO 03.1 - Stoky dešťové k...'!$C$47:$J$70,'SO 03.1 - Stoky dešťové k...'!$C$76:$K$258</definedName>
    <definedName name="_xlnm.Print_Titles" localSheetId="6">'SO 03.1 - Stoky dešťové k...'!$90:$90</definedName>
    <definedName name="_xlnm._FilterDatabase" localSheetId="7" hidden="1">'SO 03.2 - Vsakovací objek...'!$C$89:$K$229</definedName>
    <definedName name="_xlnm.Print_Area" localSheetId="7">'SO 03.2 - Vsakovací objek...'!$C$4:$J$41,'SO 03.2 - Vsakovací objek...'!$C$47:$J$69,'SO 03.2 - Vsakovací objek...'!$C$75:$K$229</definedName>
    <definedName name="_xlnm.Print_Titles" localSheetId="7">'SO 03.2 - Vsakovací objek...'!$89:$89</definedName>
    <definedName name="_xlnm._FilterDatabase" localSheetId="8" hidden="1">'SO 03.3 - Vsakovací objek...'!$C$89:$K$214</definedName>
    <definedName name="_xlnm.Print_Area" localSheetId="8">'SO 03.3 - Vsakovací objek...'!$C$4:$J$41,'SO 03.3 - Vsakovací objek...'!$C$47:$J$69,'SO 03.3 - Vsakovací objek...'!$C$75:$K$214</definedName>
    <definedName name="_xlnm.Print_Titles" localSheetId="8">'SO 03.3 - Vsakovací objek...'!$89:$89</definedName>
    <definedName name="_xlnm._FilterDatabase" localSheetId="9" hidden="1">'SO 04 - Vodovod'!$C$85:$K$259</definedName>
    <definedName name="_xlnm.Print_Area" localSheetId="9">'SO 04 - Vodovod'!$C$4:$J$39,'SO 04 - Vodovod'!$C$45:$J$67,'SO 04 - Vodovod'!$C$73:$K$259</definedName>
    <definedName name="_xlnm.Print_Titles" localSheetId="9">'SO 04 - Vodovod'!$85:$85</definedName>
    <definedName name="_xlnm._FilterDatabase" localSheetId="10" hidden="1">'SO 05 - Veřejné osvětlení'!$C$80:$K$87</definedName>
    <definedName name="_xlnm.Print_Area" localSheetId="10">'SO 05 - Veřejné osvětlení'!$C$4:$J$39,'SO 05 - Veřejné osvětlení'!$C$45:$J$62,'SO 05 - Veřejné osvětlení'!$C$68:$K$87</definedName>
    <definedName name="_xlnm.Print_Titles" localSheetId="10">'SO 05 - Veřejné osvětlení'!$80:$80</definedName>
    <definedName name="_xlnm._FilterDatabase" localSheetId="11" hidden="1">'SO 06 - Plynovod'!$C$80:$K$91</definedName>
    <definedName name="_xlnm.Print_Area" localSheetId="11">'SO 06 - Plynovod'!$C$4:$J$39,'SO 06 - Plynovod'!$C$45:$J$62,'SO 06 - Plynovod'!$C$68:$K$91</definedName>
    <definedName name="_xlnm.Print_Titles" localSheetId="11">'SO 06 - Plynovod'!$80:$80</definedName>
    <definedName name="_xlnm._FilterDatabase" localSheetId="12" hidden="1">'SO 07 - Kanalizační přípojky'!$C$83:$K$159</definedName>
    <definedName name="_xlnm.Print_Area" localSheetId="12">'SO 07 - Kanalizační přípojky'!$C$4:$J$39,'SO 07 - Kanalizační přípojky'!$C$45:$J$65,'SO 07 - Kanalizační přípojky'!$C$71:$K$159</definedName>
    <definedName name="_xlnm.Print_Titles" localSheetId="12">'SO 07 - Kanalizační přípojky'!$83:$83</definedName>
    <definedName name="_xlnm._FilterDatabase" localSheetId="13" hidden="1">'SO 08 - Vodovodní přípojky'!$C$84:$K$190</definedName>
    <definedName name="_xlnm.Print_Area" localSheetId="13">'SO 08 - Vodovodní přípojky'!$C$4:$J$39,'SO 08 - Vodovodní přípojky'!$C$45:$J$66,'SO 08 - Vodovodní přípojky'!$C$72:$K$190</definedName>
    <definedName name="_xlnm.Print_Titles" localSheetId="13">'SO 08 - Vodovodní přípojky'!$84:$84</definedName>
    <definedName name="_xlnm._FilterDatabase" localSheetId="14" hidden="1">'SO 09 - Přeložka vodovodů...'!$C$85:$K$167</definedName>
    <definedName name="_xlnm.Print_Area" localSheetId="14">'SO 09 - Přeložka vodovodů...'!$C$4:$J$39,'SO 09 - Přeložka vodovodů...'!$C$45:$J$67,'SO 09 - Přeložka vodovodů...'!$C$73:$K$167</definedName>
    <definedName name="_xlnm.Print_Titles" localSheetId="14">'SO 09 - Přeložka vodovodů...'!$85:$85</definedName>
    <definedName name="_xlnm._FilterDatabase" localSheetId="15" hidden="1">'SO 10 - Přeložka STL plyn...'!$C$80:$K$89</definedName>
    <definedName name="_xlnm.Print_Area" localSheetId="15">'SO 10 - Přeložka STL plyn...'!$C$4:$J$39,'SO 10 - Přeložka STL plyn...'!$C$45:$J$62,'SO 10 - Přeložka STL plyn...'!$C$68:$K$89</definedName>
    <definedName name="_xlnm.Print_Titles" localSheetId="15">'SO 10 - Přeložka STL plyn...'!$80:$80</definedName>
    <definedName name="_xlnm.Print_Area" localSheetId="1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6" l="1" r="J37"/>
  <c r="J36"/>
  <c i="1" r="AY71"/>
  <c i="16" r="J35"/>
  <c i="1" r="AX71"/>
  <c i="16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F75"/>
  <c r="E73"/>
  <c r="J55"/>
  <c r="F52"/>
  <c r="E50"/>
  <c r="J21"/>
  <c r="E21"/>
  <c r="J54"/>
  <c r="J20"/>
  <c r="J18"/>
  <c r="E18"/>
  <c r="F78"/>
  <c r="J17"/>
  <c r="J15"/>
  <c r="E15"/>
  <c r="F77"/>
  <c r="J14"/>
  <c r="J12"/>
  <c r="J75"/>
  <c r="E7"/>
  <c r="E71"/>
  <c i="15" r="J37"/>
  <c r="J36"/>
  <c i="1" r="AY70"/>
  <c i="15" r="J35"/>
  <c i="1" r="AX70"/>
  <c i="15"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T161"/>
  <c r="R162"/>
  <c r="R161"/>
  <c r="P162"/>
  <c r="P161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T131"/>
  <c r="R132"/>
  <c r="R131"/>
  <c r="P132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F80"/>
  <c r="E78"/>
  <c r="J55"/>
  <c r="F52"/>
  <c r="E50"/>
  <c r="J21"/>
  <c r="E21"/>
  <c r="J82"/>
  <c r="J20"/>
  <c r="J18"/>
  <c r="E18"/>
  <c r="F55"/>
  <c r="J17"/>
  <c r="J15"/>
  <c r="E15"/>
  <c r="F54"/>
  <c r="J14"/>
  <c r="J12"/>
  <c r="J80"/>
  <c r="E7"/>
  <c r="E48"/>
  <c i="14" r="J37"/>
  <c r="J36"/>
  <c i="1" r="AY69"/>
  <c i="14" r="J35"/>
  <c i="1" r="AX69"/>
  <c i="1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F79"/>
  <c r="E77"/>
  <c r="J55"/>
  <c r="F52"/>
  <c r="E50"/>
  <c r="J21"/>
  <c r="E21"/>
  <c r="J54"/>
  <c r="J20"/>
  <c r="J18"/>
  <c r="E18"/>
  <c r="F82"/>
  <c r="J17"/>
  <c r="J15"/>
  <c r="E15"/>
  <c r="F54"/>
  <c r="J14"/>
  <c r="J12"/>
  <c r="J79"/>
  <c r="E7"/>
  <c r="E48"/>
  <c i="13" r="J37"/>
  <c r="J36"/>
  <c i="1" r="AY68"/>
  <c i="13" r="J35"/>
  <c i="1" r="AX68"/>
  <c i="13"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T131"/>
  <c r="R132"/>
  <c r="R131"/>
  <c r="P132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F78"/>
  <c r="E76"/>
  <c r="J55"/>
  <c r="F52"/>
  <c r="E50"/>
  <c r="J21"/>
  <c r="E21"/>
  <c r="J80"/>
  <c r="J20"/>
  <c r="J18"/>
  <c r="E18"/>
  <c r="F55"/>
  <c r="J17"/>
  <c r="J15"/>
  <c r="E15"/>
  <c r="F80"/>
  <c r="J14"/>
  <c r="J12"/>
  <c r="J52"/>
  <c r="E7"/>
  <c r="E48"/>
  <c i="12" r="J37"/>
  <c r="J36"/>
  <c i="1" r="AY67"/>
  <c i="12" r="J35"/>
  <c i="1" r="AX67"/>
  <c i="12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F75"/>
  <c r="E73"/>
  <c r="J55"/>
  <c r="F52"/>
  <c r="E50"/>
  <c r="J21"/>
  <c r="E21"/>
  <c r="J77"/>
  <c r="J20"/>
  <c r="J18"/>
  <c r="E18"/>
  <c r="F78"/>
  <c r="J17"/>
  <c r="J15"/>
  <c r="E15"/>
  <c r="F77"/>
  <c r="J14"/>
  <c r="J12"/>
  <c r="J75"/>
  <c r="E7"/>
  <c r="E48"/>
  <c i="11" r="J37"/>
  <c r="J36"/>
  <c i="1" r="AY66"/>
  <c i="11" r="J35"/>
  <c i="1" r="AX66"/>
  <c i="11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F75"/>
  <c r="E73"/>
  <c r="J55"/>
  <c r="F52"/>
  <c r="E50"/>
  <c r="J21"/>
  <c r="E21"/>
  <c r="J77"/>
  <c r="J20"/>
  <c r="J18"/>
  <c r="E18"/>
  <c r="F78"/>
  <c r="J17"/>
  <c r="J15"/>
  <c r="E15"/>
  <c r="F54"/>
  <c r="J14"/>
  <c r="J12"/>
  <c r="J52"/>
  <c r="E7"/>
  <c r="E71"/>
  <c i="10" r="J37"/>
  <c r="J36"/>
  <c i="1" r="AY65"/>
  <c i="10" r="J35"/>
  <c i="1" r="AX65"/>
  <c i="10" r="BI258"/>
  <c r="BH258"/>
  <c r="BG258"/>
  <c r="BF258"/>
  <c r="T258"/>
  <c r="T257"/>
  <c r="R258"/>
  <c r="R257"/>
  <c r="P258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2"/>
  <c r="BH242"/>
  <c r="BG242"/>
  <c r="BF242"/>
  <c r="T242"/>
  <c r="R242"/>
  <c r="P242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3"/>
  <c r="BH103"/>
  <c r="BG103"/>
  <c r="BF103"/>
  <c r="T103"/>
  <c r="R103"/>
  <c r="P103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F80"/>
  <c r="E78"/>
  <c r="J55"/>
  <c r="F52"/>
  <c r="E50"/>
  <c r="J21"/>
  <c r="E21"/>
  <c r="J54"/>
  <c r="J20"/>
  <c r="J18"/>
  <c r="E18"/>
  <c r="F55"/>
  <c r="J17"/>
  <c r="J15"/>
  <c r="E15"/>
  <c r="F54"/>
  <c r="J14"/>
  <c r="J12"/>
  <c r="J80"/>
  <c r="E7"/>
  <c r="E48"/>
  <c i="9" r="J39"/>
  <c r="J38"/>
  <c i="1" r="AY64"/>
  <c i="9" r="J37"/>
  <c i="1" r="AX64"/>
  <c i="9" r="BI213"/>
  <c r="BH213"/>
  <c r="BG213"/>
  <c r="BF213"/>
  <c r="T213"/>
  <c r="T212"/>
  <c r="R213"/>
  <c r="R212"/>
  <c r="P213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F84"/>
  <c r="E82"/>
  <c r="J59"/>
  <c r="F56"/>
  <c r="E54"/>
  <c r="J23"/>
  <c r="E23"/>
  <c r="J86"/>
  <c r="J22"/>
  <c r="J20"/>
  <c r="E20"/>
  <c r="F59"/>
  <c r="J19"/>
  <c r="J17"/>
  <c r="E17"/>
  <c r="F86"/>
  <c r="J16"/>
  <c r="J14"/>
  <c r="J56"/>
  <c r="E7"/>
  <c r="E50"/>
  <c i="8" r="J39"/>
  <c r="J38"/>
  <c i="1" r="AY63"/>
  <c i="8" r="J37"/>
  <c i="1" r="AX63"/>
  <c i="8" r="BI228"/>
  <c r="BH228"/>
  <c r="BG228"/>
  <c r="BF228"/>
  <c r="T228"/>
  <c r="T227"/>
  <c r="R228"/>
  <c r="R227"/>
  <c r="P228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F84"/>
  <c r="E82"/>
  <c r="J59"/>
  <c r="F56"/>
  <c r="E54"/>
  <c r="J23"/>
  <c r="E23"/>
  <c r="J58"/>
  <c r="J22"/>
  <c r="J20"/>
  <c r="E20"/>
  <c r="F87"/>
  <c r="J19"/>
  <c r="J17"/>
  <c r="E17"/>
  <c r="F86"/>
  <c r="J16"/>
  <c r="J14"/>
  <c r="J84"/>
  <c r="E7"/>
  <c r="E78"/>
  <c i="7" r="J39"/>
  <c r="J38"/>
  <c i="1" r="AY62"/>
  <c i="7" r="J37"/>
  <c i="1" r="AX62"/>
  <c i="7" r="BI257"/>
  <c r="BH257"/>
  <c r="BG257"/>
  <c r="BF257"/>
  <c r="T257"/>
  <c r="T256"/>
  <c r="R257"/>
  <c r="R256"/>
  <c r="P257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J88"/>
  <c r="F85"/>
  <c r="E83"/>
  <c r="J59"/>
  <c r="F56"/>
  <c r="E54"/>
  <c r="J23"/>
  <c r="E23"/>
  <c r="J58"/>
  <c r="J22"/>
  <c r="J20"/>
  <c r="E20"/>
  <c r="F59"/>
  <c r="J19"/>
  <c r="J17"/>
  <c r="E17"/>
  <c r="F87"/>
  <c r="J16"/>
  <c r="J14"/>
  <c r="J56"/>
  <c r="E7"/>
  <c r="E79"/>
  <c i="6" r="J39"/>
  <c r="J38"/>
  <c i="1" r="AY60"/>
  <c i="6" r="J37"/>
  <c i="1" r="AX60"/>
  <c i="6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F81"/>
  <c r="E79"/>
  <c r="J59"/>
  <c r="F56"/>
  <c r="E54"/>
  <c r="J23"/>
  <c r="E23"/>
  <c r="J83"/>
  <c r="J22"/>
  <c r="J20"/>
  <c r="E20"/>
  <c r="F84"/>
  <c r="J19"/>
  <c r="J17"/>
  <c r="E17"/>
  <c r="F83"/>
  <c r="J16"/>
  <c r="J14"/>
  <c r="J56"/>
  <c r="E7"/>
  <c r="E75"/>
  <c i="5" r="J39"/>
  <c r="J38"/>
  <c i="1" r="AY59"/>
  <c i="5" r="J37"/>
  <c i="1" r="AX59"/>
  <c i="5" r="BI280"/>
  <c r="BH280"/>
  <c r="BG280"/>
  <c r="BF280"/>
  <c r="T280"/>
  <c r="T279"/>
  <c r="R280"/>
  <c r="R279"/>
  <c r="P280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T228"/>
  <c r="R229"/>
  <c r="R228"/>
  <c r="P229"/>
  <c r="P228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90"/>
  <c r="F87"/>
  <c r="E85"/>
  <c r="J59"/>
  <c r="F56"/>
  <c r="E54"/>
  <c r="J23"/>
  <c r="E23"/>
  <c r="J58"/>
  <c r="J22"/>
  <c r="J20"/>
  <c r="E20"/>
  <c r="F59"/>
  <c r="J19"/>
  <c r="J17"/>
  <c r="E17"/>
  <c r="F58"/>
  <c r="J16"/>
  <c r="J14"/>
  <c r="J56"/>
  <c r="E7"/>
  <c r="E50"/>
  <c i="4" r="J39"/>
  <c r="J38"/>
  <c i="1" r="AY58"/>
  <c i="4" r="J37"/>
  <c i="1" r="AX58"/>
  <c i="4" r="BI236"/>
  <c r="BH236"/>
  <c r="BG236"/>
  <c r="BF236"/>
  <c r="T236"/>
  <c r="T235"/>
  <c r="R236"/>
  <c r="R235"/>
  <c r="P236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F85"/>
  <c r="E83"/>
  <c r="J59"/>
  <c r="F56"/>
  <c r="E54"/>
  <c r="J23"/>
  <c r="E23"/>
  <c r="J58"/>
  <c r="J22"/>
  <c r="J20"/>
  <c r="E20"/>
  <c r="F88"/>
  <c r="J19"/>
  <c r="J17"/>
  <c r="E17"/>
  <c r="F87"/>
  <c r="J16"/>
  <c r="J14"/>
  <c r="J56"/>
  <c r="E7"/>
  <c r="E79"/>
  <c i="3" r="J37"/>
  <c r="J36"/>
  <c i="1" r="AY56"/>
  <c i="3" r="J35"/>
  <c i="1" r="AX56"/>
  <c i="3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54"/>
  <c r="J14"/>
  <c r="J12"/>
  <c r="J75"/>
  <c r="E7"/>
  <c r="E71"/>
  <c i="2" r="J37"/>
  <c r="J36"/>
  <c i="1" r="AY55"/>
  <c i="2" r="J35"/>
  <c i="1" r="AX55"/>
  <c i="2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55"/>
  <c r="J17"/>
  <c r="J15"/>
  <c r="E15"/>
  <c r="F76"/>
  <c r="J14"/>
  <c r="J12"/>
  <c r="J74"/>
  <c r="E7"/>
  <c r="E48"/>
  <c i="1" r="L50"/>
  <c r="AM50"/>
  <c r="AM49"/>
  <c r="L49"/>
  <c r="AM47"/>
  <c r="L47"/>
  <c r="L45"/>
  <c r="L44"/>
  <c i="2" r="J82"/>
  <c i="4" r="J107"/>
  <c r="J236"/>
  <c i="5" r="BK255"/>
  <c r="J166"/>
  <c i="7" r="J239"/>
  <c r="J106"/>
  <c i="8" r="BK210"/>
  <c r="BK190"/>
  <c i="9" r="J188"/>
  <c r="J153"/>
  <c i="10" r="J233"/>
  <c i="12" r="BK87"/>
  <c i="13" r="J138"/>
  <c i="14" r="J105"/>
  <c i="15" r="J99"/>
  <c i="16" r="BK87"/>
  <c i="3" r="J94"/>
  <c i="4" r="BK122"/>
  <c i="5" r="J259"/>
  <c r="J106"/>
  <c r="BK241"/>
  <c i="7" r="BK244"/>
  <c i="8" r="J198"/>
  <c r="J197"/>
  <c i="9" r="BK141"/>
  <c i="10" r="BK255"/>
  <c i="12" r="J89"/>
  <c i="13" r="BK155"/>
  <c i="14" r="BK108"/>
  <c i="15" r="BK139"/>
  <c i="2" r="BK94"/>
  <c i="4" r="J102"/>
  <c r="J132"/>
  <c i="5" r="BK229"/>
  <c r="BK96"/>
  <c i="7" r="J181"/>
  <c r="BK252"/>
  <c i="8" r="BK111"/>
  <c r="J135"/>
  <c i="9" r="J162"/>
  <c i="12" r="J87"/>
  <c i="13" r="J111"/>
  <c i="14" r="J159"/>
  <c i="15" r="J145"/>
  <c i="2" r="J87"/>
  <c i="3" r="J93"/>
  <c i="4" r="BK210"/>
  <c r="J96"/>
  <c i="5" r="BK103"/>
  <c r="BK205"/>
  <c i="7" r="BK223"/>
  <c i="8" r="BK121"/>
  <c r="BK124"/>
  <c i="9" r="BK190"/>
  <c r="BK96"/>
  <c r="J186"/>
  <c r="J117"/>
  <c r="BK204"/>
  <c r="J170"/>
  <c r="BK99"/>
  <c i="10" r="J223"/>
  <c r="BK125"/>
  <c r="J242"/>
  <c r="J208"/>
  <c r="BK89"/>
  <c i="13" r="J155"/>
  <c i="14" r="BK157"/>
  <c r="J142"/>
  <c i="15" r="J111"/>
  <c i="2" r="BK102"/>
  <c i="4" r="BK226"/>
  <c r="J207"/>
  <c i="5" r="BK245"/>
  <c r="J181"/>
  <c i="7" r="BK187"/>
  <c i="8" r="J205"/>
  <c i="9" r="BK117"/>
  <c i="10" r="BK252"/>
  <c r="BK120"/>
  <c i="13" r="J149"/>
  <c i="14" r="J153"/>
  <c r="BK155"/>
  <c i="15" r="BK145"/>
  <c i="2" r="BK82"/>
  <c i="4" r="J94"/>
  <c i="5" r="J263"/>
  <c r="J245"/>
  <c r="J241"/>
  <c i="7" r="BK112"/>
  <c i="8" r="J213"/>
  <c r="BK140"/>
  <c i="9" r="BK108"/>
  <c i="10" r="BK184"/>
  <c i="13" r="BK153"/>
  <c i="14" r="BK120"/>
  <c r="J91"/>
  <c i="2" r="J89"/>
  <c i="4" r="J233"/>
  <c i="5" r="J246"/>
  <c r="J274"/>
  <c r="J103"/>
  <c i="7" r="J191"/>
  <c i="8" r="BK223"/>
  <c i="9" r="J99"/>
  <c i="10" r="BK146"/>
  <c i="12" r="BK86"/>
  <c i="13" r="J128"/>
  <c i="14" r="BK181"/>
  <c i="15" r="BK126"/>
  <c i="2" r="BK86"/>
  <c i="3" r="J90"/>
  <c i="4" r="BK155"/>
  <c r="BK102"/>
  <c i="5" r="J209"/>
  <c r="J109"/>
  <c r="BK274"/>
  <c r="BK109"/>
  <c r="J242"/>
  <c i="7" r="BK238"/>
  <c r="BK247"/>
  <c i="8" r="J204"/>
  <c r="BK218"/>
  <c i="9" r="BK187"/>
  <c r="BK186"/>
  <c i="10" r="BK197"/>
  <c i="13" r="BK108"/>
  <c i="14" r="BK169"/>
  <c i="15" r="BK128"/>
  <c i="16" r="BK88"/>
  <c i="3" r="BK89"/>
  <c i="4" r="BK213"/>
  <c i="5" r="J252"/>
  <c r="J256"/>
  <c r="BK190"/>
  <c i="7" r="BK242"/>
  <c i="8" r="BK225"/>
  <c r="J210"/>
  <c r="BK151"/>
  <c i="9" r="BK162"/>
  <c i="10" r="J115"/>
  <c r="J140"/>
  <c i="13" r="J99"/>
  <c i="14" r="BK175"/>
  <c r="BK142"/>
  <c i="15" r="BK146"/>
  <c i="2" r="J98"/>
  <c i="3" r="BK87"/>
  <c i="4" r="J127"/>
  <c i="5" r="BK238"/>
  <c r="J119"/>
  <c r="BK139"/>
  <c i="7" r="BK118"/>
  <c i="8" r="J147"/>
  <c r="J149"/>
  <c i="9" r="J190"/>
  <c r="J141"/>
  <c i="10" r="BK180"/>
  <c i="13" r="J89"/>
  <c i="14" r="J173"/>
  <c i="15" r="J166"/>
  <c i="2" r="J101"/>
  <c i="3" r="BK88"/>
  <c i="4" r="J188"/>
  <c i="5" r="BK239"/>
  <c r="BK240"/>
  <c i="7" r="J148"/>
  <c i="8" r="J105"/>
  <c r="J173"/>
  <c i="10" r="BK97"/>
  <c r="BK178"/>
  <c i="13" r="BK136"/>
  <c i="14" r="J139"/>
  <c i="15" r="J142"/>
  <c i="16" r="BK86"/>
  <c i="2" r="J84"/>
  <c i="4" r="BK228"/>
  <c r="BK230"/>
  <c i="5" r="BK265"/>
  <c i="7" r="J244"/>
  <c r="BK226"/>
  <c r="J112"/>
  <c i="8" r="J111"/>
  <c r="J211"/>
  <c i="9" r="J138"/>
  <c r="BK206"/>
  <c r="J181"/>
  <c r="J114"/>
  <c r="J200"/>
  <c r="J134"/>
  <c i="10" r="J232"/>
  <c r="J166"/>
  <c r="J89"/>
  <c r="BK225"/>
  <c r="BK105"/>
  <c r="BK223"/>
  <c i="13" r="J114"/>
  <c r="J146"/>
  <c i="15" r="BK102"/>
  <c i="2" r="J85"/>
  <c i="3" r="J87"/>
  <c i="4" r="BK146"/>
  <c i="5" r="BK119"/>
  <c r="J193"/>
  <c i="7" r="BK106"/>
  <c i="8" r="J108"/>
  <c r="J96"/>
  <c i="9" r="J204"/>
  <c i="10" r="J209"/>
  <c r="BK201"/>
  <c i="13" r="BK114"/>
  <c i="14" r="BK101"/>
  <c i="15" r="J126"/>
  <c i="2" r="BK97"/>
  <c i="3" r="BK92"/>
  <c i="4" r="J164"/>
  <c i="5" r="BK137"/>
  <c r="BK263"/>
  <c r="J225"/>
  <c i="7" r="J230"/>
  <c i="8" r="J132"/>
  <c r="BK105"/>
  <c i="10" r="BK210"/>
  <c r="J196"/>
  <c i="13" r="BK96"/>
  <c i="14" r="BK111"/>
  <c i="16" r="BK85"/>
  <c i="3" r="J86"/>
  <c i="4" r="J224"/>
  <c i="5" r="J98"/>
  <c r="J125"/>
  <c i="7" r="BK148"/>
  <c r="J197"/>
  <c i="8" r="BK164"/>
  <c i="9" r="BK134"/>
  <c i="10" r="BK229"/>
  <c r="BK137"/>
  <c i="13" r="BK132"/>
  <c i="14" r="J163"/>
  <c r="BK165"/>
  <c i="16" r="J85"/>
  <c i="3" r="BK90"/>
  <c i="4" r="J169"/>
  <c i="5" r="J264"/>
  <c i="7" r="BK184"/>
  <c i="8" r="J199"/>
  <c r="BK177"/>
  <c r="J124"/>
  <c i="9" r="BK207"/>
  <c i="10" r="J228"/>
  <c i="13" r="BK151"/>
  <c i="14" r="BK159"/>
  <c i="15" r="BK167"/>
  <c i="2" r="J100"/>
  <c i="3" r="J88"/>
  <c i="4" r="BK207"/>
  <c r="BK180"/>
  <c i="5" r="J133"/>
  <c r="BK141"/>
  <c r="BK187"/>
  <c i="7" r="J178"/>
  <c r="J142"/>
  <c r="J249"/>
  <c i="8" r="J215"/>
  <c r="J201"/>
  <c r="J217"/>
  <c i="9" r="J206"/>
  <c r="J96"/>
  <c i="10" r="J93"/>
  <c i="11" r="J87"/>
  <c i="13" r="BK144"/>
  <c i="14" r="J180"/>
  <c r="J187"/>
  <c i="15" r="J146"/>
  <c i="2" r="J91"/>
  <c i="3" r="J89"/>
  <c i="4" r="BK198"/>
  <c r="J137"/>
  <c i="5" r="J250"/>
  <c r="BK193"/>
  <c r="J244"/>
  <c r="J116"/>
  <c i="7" r="BK178"/>
  <c r="BK166"/>
  <c i="8" r="BK213"/>
  <c r="BK196"/>
  <c r="J164"/>
  <c i="9" r="BK197"/>
  <c i="10" r="BK161"/>
  <c i="12" r="J86"/>
  <c i="13" r="BK140"/>
  <c r="BK93"/>
  <c i="14" r="BK189"/>
  <c r="J183"/>
  <c i="15" r="BK93"/>
  <c i="3" r="BK95"/>
  <c i="4" r="J175"/>
  <c i="5" r="BK268"/>
  <c r="J100"/>
  <c i="7" r="J184"/>
  <c i="8" r="J203"/>
  <c r="BK221"/>
  <c i="9" r="BK170"/>
  <c i="10" r="J213"/>
  <c i="13" r="J105"/>
  <c i="14" r="BK88"/>
  <c r="BK145"/>
  <c i="15" r="BK150"/>
  <c i="3" r="J95"/>
  <c i="4" r="J150"/>
  <c i="5" r="BK100"/>
  <c r="BK244"/>
  <c i="7" r="J171"/>
  <c r="J124"/>
  <c i="8" r="J180"/>
  <c r="J207"/>
  <c r="BK183"/>
  <c i="9" r="BK111"/>
  <c r="J105"/>
  <c r="BK191"/>
  <c r="J121"/>
  <c r="J207"/>
  <c r="BK145"/>
  <c i="10" r="J252"/>
  <c r="J180"/>
  <c r="BK95"/>
  <c r="J178"/>
  <c r="BK175"/>
  <c i="13" r="J93"/>
  <c r="BK91"/>
  <c i="14" r="BK171"/>
  <c i="15" r="BK136"/>
  <c i="16" r="J87"/>
  <c i="3" r="BK85"/>
  <c i="4" r="BK211"/>
  <c i="5" r="J240"/>
  <c r="BK258"/>
  <c i="7" r="J245"/>
  <c r="J241"/>
  <c i="8" r="J167"/>
  <c i="9" r="BK210"/>
  <c i="10" r="J164"/>
  <c i="11" r="J85"/>
  <c i="13" r="BK87"/>
  <c i="15" r="J148"/>
  <c i="2" r="J95"/>
  <c i="3" r="BK86"/>
  <c i="4" r="J184"/>
  <c r="BK150"/>
  <c i="5" r="J258"/>
  <c r="J268"/>
  <c i="7" r="BK197"/>
  <c i="8" r="BK99"/>
  <c r="BK205"/>
  <c i="9" r="BK156"/>
  <c i="10" r="BK227"/>
  <c i="12" r="J91"/>
  <c i="13" r="BK89"/>
  <c i="14" r="BK168"/>
  <c i="15" r="J105"/>
  <c r="J128"/>
  <c i="4" r="BK218"/>
  <c r="J141"/>
  <c i="5" r="BK233"/>
  <c i="7" r="J187"/>
  <c r="BK94"/>
  <c i="8" r="BK162"/>
  <c i="9" r="J203"/>
  <c i="10" r="J197"/>
  <c i="12" r="BK89"/>
  <c i="13" r="BK105"/>
  <c i="15" r="BK166"/>
  <c i="2" r="J92"/>
  <c i="4" r="J210"/>
  <c r="BK96"/>
  <c i="5" r="J265"/>
  <c i="7" r="J154"/>
  <c r="BK257"/>
  <c i="8" r="BK220"/>
  <c r="J196"/>
  <c i="9" r="J156"/>
  <c i="10" r="J183"/>
  <c i="12" r="J90"/>
  <c i="13" r="BK120"/>
  <c i="14" r="J169"/>
  <c i="15" r="J108"/>
  <c i="2" r="BK91"/>
  <c i="4" r="J98"/>
  <c r="BK141"/>
  <c i="5" r="BK248"/>
  <c r="BK256"/>
  <c i="6" r="J92"/>
  <c i="7" r="BK124"/>
  <c i="8" r="BK160"/>
  <c r="J99"/>
  <c i="9" r="BK193"/>
  <c r="J195"/>
  <c i="11" r="BK87"/>
  <c i="13" r="J158"/>
  <c i="14" r="J165"/>
  <c i="15" r="BK99"/>
  <c i="16" r="J84"/>
  <c i="4" r="J180"/>
  <c r="BK221"/>
  <c r="BK184"/>
  <c i="5" r="BK246"/>
  <c r="BK169"/>
  <c i="7" r="BK154"/>
  <c r="BK210"/>
  <c i="8" r="BK135"/>
  <c r="BK199"/>
  <c i="9" r="BK153"/>
  <c i="10" r="BK110"/>
  <c r="J91"/>
  <c i="13" r="J143"/>
  <c i="14" r="J179"/>
  <c i="15" r="J150"/>
  <c i="2" r="J102"/>
  <c i="4" r="J209"/>
  <c r="BK217"/>
  <c i="5" r="J131"/>
  <c r="J235"/>
  <c i="6" r="J90"/>
  <c i="7" r="J243"/>
  <c i="8" r="J220"/>
  <c r="J194"/>
  <c i="9" r="BK105"/>
  <c i="10" r="BK206"/>
  <c i="13" r="J117"/>
  <c i="14" r="J94"/>
  <c i="15" r="BK132"/>
  <c i="3" r="J84"/>
  <c i="4" r="J117"/>
  <c i="6" r="BK91"/>
  <c i="7" r="BK171"/>
  <c i="8" r="BK204"/>
  <c r="BK158"/>
  <c r="J153"/>
  <c i="9" r="BK185"/>
  <c r="J187"/>
  <c r="J149"/>
  <c i="10" r="BK248"/>
  <c r="J193"/>
  <c r="BK143"/>
  <c r="BK258"/>
  <c r="BK218"/>
  <c r="BK140"/>
  <c r="J110"/>
  <c i="12" r="BK85"/>
  <c i="14" r="J189"/>
  <c r="J131"/>
  <c i="15" r="J89"/>
  <c i="2" r="BK98"/>
  <c i="4" r="J198"/>
  <c i="5" r="BK178"/>
  <c r="BK264"/>
  <c r="J229"/>
  <c i="7" r="J251"/>
  <c i="8" r="BK197"/>
  <c r="BK155"/>
  <c i="9" r="BK166"/>
  <c i="10" r="J151"/>
  <c r="BK91"/>
  <c i="13" r="BK138"/>
  <c i="14" r="BK187"/>
  <c i="15" r="BK154"/>
  <c i="2" r="BK101"/>
  <c i="3" r="BK96"/>
  <c i="4" r="BK112"/>
  <c i="5" r="J280"/>
  <c r="J184"/>
  <c i="7" r="J216"/>
  <c r="BK130"/>
  <c i="8" r="J190"/>
  <c r="J117"/>
  <c i="9" r="J124"/>
  <c i="10" r="J258"/>
  <c i="12" r="J84"/>
  <c i="14" r="BK173"/>
  <c r="J120"/>
  <c i="15" r="J152"/>
  <c i="2" r="BK93"/>
  <c i="4" r="J202"/>
  <c r="J122"/>
  <c i="5" r="J261"/>
  <c r="J178"/>
  <c i="7" r="BK254"/>
  <c i="8" r="BK145"/>
  <c i="9" r="J179"/>
  <c i="10" r="BK233"/>
  <c r="J189"/>
  <c i="13" r="J144"/>
  <c i="14" r="BK167"/>
  <c r="BK124"/>
  <c i="16" r="BK84"/>
  <c i="3" r="BK93"/>
  <c i="4" r="BK117"/>
  <c i="5" r="J199"/>
  <c i="7" r="J228"/>
  <c r="BK181"/>
  <c i="8" r="BK180"/>
  <c r="J114"/>
  <c i="9" r="J191"/>
  <c i="10" r="J133"/>
  <c i="12" r="BK84"/>
  <c i="13" r="J102"/>
  <c i="14" r="J177"/>
  <c i="15" r="J91"/>
  <c i="2" r="J99"/>
  <c i="3" r="J85"/>
  <c i="4" r="J211"/>
  <c i="5" r="BK112"/>
  <c r="J169"/>
  <c r="J187"/>
  <c i="7" r="J248"/>
  <c i="8" r="J155"/>
  <c r="BK147"/>
  <c r="J158"/>
  <c i="9" r="BK179"/>
  <c i="10" r="J97"/>
  <c r="J227"/>
  <c i="13" r="BK149"/>
  <c i="14" r="J145"/>
  <c r="BK117"/>
  <c i="15" r="J141"/>
  <c i="2" r="BK100"/>
  <c i="4" r="J155"/>
  <c r="J221"/>
  <c i="5" r="BK106"/>
  <c r="J146"/>
  <c i="7" r="J247"/>
  <c r="J94"/>
  <c i="8" r="J225"/>
  <c r="J127"/>
  <c i="9" r="BK181"/>
  <c i="10" r="BK208"/>
  <c r="J105"/>
  <c i="13" r="BK146"/>
  <c i="14" r="BK131"/>
  <c r="J114"/>
  <c i="15" r="J139"/>
  <c i="2" r="BK87"/>
  <c i="4" r="BK160"/>
  <c i="5" r="BK166"/>
  <c r="BK215"/>
  <c r="BK128"/>
  <c i="7" r="J238"/>
  <c i="8" r="BK217"/>
  <c r="J160"/>
  <c i="9" r="J193"/>
  <c i="10" r="J175"/>
  <c r="BK103"/>
  <c i="13" r="J126"/>
  <c i="14" r="J149"/>
  <c i="15" r="J93"/>
  <c i="2" r="J97"/>
  <c i="4" r="J217"/>
  <c i="5" r="BK174"/>
  <c r="J253"/>
  <c r="J215"/>
  <c i="7" r="J255"/>
  <c i="8" r="J151"/>
  <c r="J183"/>
  <c i="9" r="J158"/>
  <c r="BK121"/>
  <c r="J185"/>
  <c r="J210"/>
  <c r="J201"/>
  <c r="J102"/>
  <c i="10" r="J206"/>
  <c r="BK164"/>
  <c r="J255"/>
  <c r="J212"/>
  <c r="J125"/>
  <c r="BK155"/>
  <c i="14" r="J181"/>
  <c i="15" r="J120"/>
  <c i="3" r="BK94"/>
  <c i="4" r="BK164"/>
  <c i="5" r="BK259"/>
  <c r="BK220"/>
  <c i="6" r="BK92"/>
  <c i="7" r="BK251"/>
  <c i="8" r="BK153"/>
  <c r="J186"/>
  <c i="9" r="J183"/>
  <c i="10" r="J201"/>
  <c i="12" r="J85"/>
  <c i="14" r="J185"/>
  <c i="15" r="J162"/>
  <c r="J132"/>
  <c i="2" r="BK90"/>
  <c i="4" r="BK214"/>
  <c i="5" r="J233"/>
  <c r="J161"/>
  <c i="7" r="BK249"/>
  <c r="BK203"/>
  <c r="J203"/>
  <c i="8" r="BK170"/>
  <c i="9" r="BK183"/>
  <c i="10" r="J181"/>
  <c i="13" r="BK158"/>
  <c i="14" r="BK183"/>
  <c i="15" r="BK152"/>
  <c r="BK96"/>
  <c i="2" r="BK85"/>
  <c i="4" r="J215"/>
  <c r="BK236"/>
  <c i="5" r="BK209"/>
  <c r="BK235"/>
  <c r="J141"/>
  <c i="7" r="J207"/>
  <c i="8" r="BK96"/>
  <c r="J223"/>
  <c i="9" r="BK149"/>
  <c i="10" r="BK183"/>
  <c i="11" r="J84"/>
  <c i="13" r="J140"/>
  <c i="14" r="J124"/>
  <c i="15" r="BK143"/>
  <c i="3" r="BK84"/>
  <c i="4" r="BK107"/>
  <c r="J212"/>
  <c i="5" r="J238"/>
  <c i="7" r="J252"/>
  <c i="8" r="J218"/>
  <c r="J143"/>
  <c i="9" r="BK200"/>
  <c i="10" r="BK130"/>
  <c r="J130"/>
  <c i="13" r="BK99"/>
  <c i="14" r="BK163"/>
  <c i="15" r="BK117"/>
  <c r="BK120"/>
  <c i="3" r="BK91"/>
  <c i="4" r="BK175"/>
  <c i="5" r="BK276"/>
  <c r="J248"/>
  <c r="J137"/>
  <c i="7" r="BK239"/>
  <c i="8" r="BK149"/>
  <c r="BK127"/>
  <c i="9" r="BK198"/>
  <c i="10" r="BK115"/>
  <c i="13" r="BK126"/>
  <c i="14" r="J135"/>
  <c i="15" r="BK162"/>
  <c i="2" r="BK88"/>
  <c i="4" r="BK222"/>
  <c i="5" r="J239"/>
  <c r="J122"/>
  <c r="BK116"/>
  <c i="9" r="J174"/>
  <c r="J111"/>
  <c r="J197"/>
  <c r="J131"/>
  <c i="10" r="J225"/>
  <c r="BK151"/>
  <c r="BK236"/>
  <c r="BK177"/>
  <c r="BK209"/>
  <c i="11" r="J86"/>
  <c i="13" r="BK143"/>
  <c i="14" r="BK94"/>
  <c i="15" r="J154"/>
  <c i="16" r="J89"/>
  <c i="4" r="J218"/>
  <c r="J230"/>
  <c i="5" r="BK125"/>
  <c r="BK131"/>
  <c i="7" r="BK221"/>
  <c i="8" r="J221"/>
  <c i="9" r="J194"/>
  <c i="10" r="J169"/>
  <c r="J155"/>
  <c i="13" r="J142"/>
  <c i="14" r="J108"/>
  <c r="BK105"/>
  <c i="16" r="J86"/>
  <c i="2" r="J86"/>
  <c i="4" r="BK212"/>
  <c r="BK215"/>
  <c i="5" r="J266"/>
  <c r="J156"/>
  <c i="7" r="J130"/>
  <c i="8" r="J177"/>
  <c r="BK211"/>
  <c r="J145"/>
  <c i="9" r="BK147"/>
  <c i="10" r="BK93"/>
  <c i="13" r="J151"/>
  <c i="14" r="BK91"/>
  <c i="15" r="J138"/>
  <c r="J117"/>
  <c i="3" r="J92"/>
  <c i="4" r="J193"/>
  <c i="5" r="BK133"/>
  <c r="J171"/>
  <c i="7" r="J242"/>
  <c r="BK100"/>
  <c i="8" r="BK228"/>
  <c r="BK132"/>
  <c i="9" r="J166"/>
  <c i="10" r="J161"/>
  <c i="13" r="J123"/>
  <c i="14" r="BK185"/>
  <c i="15" r="BK89"/>
  <c r="J96"/>
  <c i="2" r="J94"/>
  <c i="4" r="BK100"/>
  <c i="5" r="BK181"/>
  <c i="7" r="BK200"/>
  <c i="8" r="BK167"/>
  <c i="9" r="J208"/>
  <c i="10" r="BK231"/>
  <c i="11" r="BK84"/>
  <c i="13" r="BK128"/>
  <c i="14" r="J175"/>
  <c i="2" r="J88"/>
  <c i="4" r="BK224"/>
  <c r="J228"/>
  <c i="5" r="BK271"/>
  <c r="BK250"/>
  <c i="7" r="BK207"/>
  <c r="BK236"/>
  <c i="8" r="BK173"/>
  <c r="BK114"/>
  <c i="9" r="J93"/>
  <c i="10" r="J198"/>
  <c r="J146"/>
  <c i="13" r="J153"/>
  <c i="14" r="J111"/>
  <c r="J161"/>
  <c i="15" r="BK105"/>
  <c i="2" r="BK83"/>
  <c i="4" r="BK98"/>
  <c r="BK220"/>
  <c i="5" r="J205"/>
  <c r="BK196"/>
  <c r="BK225"/>
  <c i="7" r="BK241"/>
  <c r="BK240"/>
  <c i="8" r="BK208"/>
  <c r="J214"/>
  <c i="10" r="J210"/>
  <c r="J231"/>
  <c i="13" r="BK147"/>
  <c i="14" r="J170"/>
  <c r="J117"/>
  <c i="15" r="J167"/>
  <c i="2" r="BK92"/>
  <c i="4" r="J220"/>
  <c r="J213"/>
  <c i="5" r="J271"/>
  <c r="J276"/>
  <c i="7" r="BK228"/>
  <c r="J118"/>
  <c i="8" r="BK203"/>
  <c i="9" r="J143"/>
  <c i="10" r="BK242"/>
  <c i="13" r="J132"/>
  <c i="14" r="BK179"/>
  <c r="J155"/>
  <c i="15" r="BK138"/>
  <c i="2" r="BK96"/>
  <c i="4" r="BK137"/>
  <c r="BK94"/>
  <c i="5" r="BK171"/>
  <c r="J151"/>
  <c i="7" r="BK142"/>
  <c r="BK245"/>
  <c i="8" r="BK198"/>
  <c i="9" r="BK201"/>
  <c r="J108"/>
  <c r="BK195"/>
  <c r="BK158"/>
  <c r="BK203"/>
  <c r="BK188"/>
  <c r="BK124"/>
  <c i="10" r="J177"/>
  <c r="J120"/>
  <c r="J229"/>
  <c r="BK166"/>
  <c r="BK189"/>
  <c i="12" r="J88"/>
  <c i="14" r="BK135"/>
  <c i="15" r="J156"/>
  <c i="2" r="BK99"/>
  <c i="3" r="J91"/>
  <c i="4" r="J226"/>
  <c r="BK209"/>
  <c i="5" r="J174"/>
  <c i="7" r="J223"/>
  <c r="J257"/>
  <c i="8" r="BK108"/>
  <c r="BK102"/>
  <c i="9" r="J213"/>
  <c i="10" r="BK250"/>
  <c i="11" r="BK86"/>
  <c i="13" r="BK102"/>
  <c i="14" r="BK114"/>
  <c i="15" r="BK108"/>
  <c i="16" r="J88"/>
  <c i="4" r="BK202"/>
  <c r="J214"/>
  <c i="5" r="BK161"/>
  <c r="BK184"/>
  <c i="7" r="BK255"/>
  <c r="J100"/>
  <c i="8" r="BK194"/>
  <c r="BK201"/>
  <c i="9" r="J145"/>
  <c i="11" r="BK85"/>
  <c i="13" r="BK117"/>
  <c i="14" r="BK161"/>
  <c i="15" r="J123"/>
  <c i="1" r="AS57"/>
  <c i="5" r="BK266"/>
  <c i="6" r="BK90"/>
  <c i="7" r="BK136"/>
  <c i="8" r="J208"/>
  <c i="9" r="BK174"/>
  <c i="10" r="J103"/>
  <c i="12" r="BK88"/>
  <c i="13" r="J136"/>
  <c i="14" r="BK180"/>
  <c i="15" r="J114"/>
  <c i="2" r="J93"/>
  <c i="4" r="J100"/>
  <c r="BK193"/>
  <c i="5" r="BK280"/>
  <c r="BK253"/>
  <c r="BK135"/>
  <c r="J220"/>
  <c r="J190"/>
  <c r="BK199"/>
  <c i="6" r="J91"/>
  <c i="7" r="BK191"/>
  <c i="8" r="J140"/>
  <c r="BK192"/>
  <c i="9" r="BK114"/>
  <c i="10" r="J236"/>
  <c r="BK193"/>
  <c i="13" r="BK142"/>
  <c i="14" r="J97"/>
  <c r="J167"/>
  <c i="15" r="BK114"/>
  <c i="2" r="BK84"/>
  <c i="4" r="BK132"/>
  <c i="5" r="J202"/>
  <c r="BK242"/>
  <c r="J135"/>
  <c i="7" r="J166"/>
  <c r="J226"/>
  <c i="8" r="BK117"/>
  <c r="J192"/>
  <c i="10" r="BK198"/>
  <c i="12" r="BK90"/>
  <c i="13" r="J96"/>
  <c i="14" r="BK153"/>
  <c i="15" r="J143"/>
  <c r="J102"/>
  <c i="1" r="AS61"/>
  <c i="5" r="BK151"/>
  <c r="J255"/>
  <c i="7" r="J200"/>
  <c r="J160"/>
  <c i="8" r="J170"/>
  <c r="J121"/>
  <c i="9" r="BK127"/>
  <c i="10" r="J143"/>
  <c i="12" r="BK91"/>
  <c i="13" r="J91"/>
  <c i="14" r="BK127"/>
  <c r="J127"/>
  <c i="15" r="BK123"/>
  <c i="2" r="J83"/>
  <c i="4" r="BK233"/>
  <c r="J222"/>
  <c i="5" r="J112"/>
  <c r="BK202"/>
  <c i="7" r="BK248"/>
  <c r="J236"/>
  <c i="8" r="BK186"/>
  <c i="9" r="BK213"/>
  <c i="10" r="J250"/>
  <c i="13" r="J120"/>
  <c i="14" r="BK149"/>
  <c r="J157"/>
  <c i="15" r="BK91"/>
  <c i="2" r="J96"/>
  <c i="4" r="BK188"/>
  <c i="5" r="BK252"/>
  <c r="J128"/>
  <c r="BK146"/>
  <c i="7" r="J221"/>
  <c r="BK216"/>
  <c i="8" r="J162"/>
  <c r="J93"/>
  <c i="9" r="BK102"/>
  <c r="BK138"/>
  <c r="J198"/>
  <c r="BK131"/>
  <c r="BK208"/>
  <c r="BK194"/>
  <c r="BK143"/>
  <c r="BK93"/>
  <c i="10" r="J218"/>
  <c r="BK133"/>
  <c r="BK232"/>
  <c r="J184"/>
  <c r="BK228"/>
  <c i="13" r="J87"/>
  <c i="14" r="J88"/>
  <c r="BK139"/>
  <c i="15" r="BK141"/>
  <c i="2" r="BK95"/>
  <c i="4" r="J146"/>
  <c i="5" r="BK98"/>
  <c r="J96"/>
  <c i="7" r="BK160"/>
  <c i="8" r="J228"/>
  <c r="BK214"/>
  <c i="9" r="J147"/>
  <c i="10" r="BK213"/>
  <c r="BK181"/>
  <c i="13" r="BK111"/>
  <c i="14" r="BK177"/>
  <c r="J171"/>
  <c i="15" r="BK111"/>
  <c i="3" r="J96"/>
  <c i="4" r="J160"/>
  <c r="BK127"/>
  <c i="5" r="BK156"/>
  <c r="BK122"/>
  <c i="7" r="J136"/>
  <c r="J210"/>
  <c i="8" r="BK207"/>
  <c i="9" r="J127"/>
  <c i="10" r="BK169"/>
  <c r="J137"/>
  <c i="13" r="BK123"/>
  <c i="14" r="J101"/>
  <c r="BK170"/>
  <c i="15" r="BK148"/>
  <c i="2" r="BK89"/>
  <c i="4" r="J112"/>
  <c i="5" r="BK261"/>
  <c r="J196"/>
  <c i="7" r="BK230"/>
  <c r="BK243"/>
  <c i="8" r="BK215"/>
  <c r="BK93"/>
  <c i="10" r="J248"/>
  <c r="BK196"/>
  <c i="13" r="J147"/>
  <c i="14" r="BK97"/>
  <c i="15" r="BK156"/>
  <c r="J136"/>
  <c i="2" r="J90"/>
  <c i="4" r="BK169"/>
  <c i="5" r="J139"/>
  <c i="7" r="J240"/>
  <c r="J254"/>
  <c i="8" r="BK143"/>
  <c r="J102"/>
  <c i="10" r="J95"/>
  <c r="BK212"/>
  <c i="13" r="J108"/>
  <c i="14" r="J168"/>
  <c i="15" r="BK142"/>
  <c i="16" r="BK89"/>
  <c i="3" l="1" r="T83"/>
  <c r="T82"/>
  <c r="T81"/>
  <c i="4" r="BK192"/>
  <c r="J192"/>
  <c r="J67"/>
  <c i="5" r="R177"/>
  <c r="T208"/>
  <c r="T267"/>
  <c i="6" r="T89"/>
  <c r="T88"/>
  <c r="T87"/>
  <c i="7" r="P206"/>
  <c i="9" r="BK178"/>
  <c r="J178"/>
  <c r="J67"/>
  <c i="10" r="T88"/>
  <c r="T160"/>
  <c r="T247"/>
  <c i="11" r="P83"/>
  <c r="P82"/>
  <c r="P81"/>
  <c i="1" r="AU66"/>
  <c i="13" r="BK86"/>
  <c r="J86"/>
  <c r="J61"/>
  <c r="BK135"/>
  <c r="J135"/>
  <c r="J63"/>
  <c i="14" r="R152"/>
  <c i="15" r="P88"/>
  <c i="3" r="BK83"/>
  <c r="J83"/>
  <c r="J61"/>
  <c i="4" r="T192"/>
  <c i="5" r="BK95"/>
  <c r="BK208"/>
  <c r="J208"/>
  <c r="J67"/>
  <c r="BK267"/>
  <c r="J267"/>
  <c r="J70"/>
  <c i="6" r="P89"/>
  <c r="P88"/>
  <c r="P87"/>
  <c i="1" r="AU60"/>
  <c i="7" r="T206"/>
  <c i="8" r="P92"/>
  <c r="T189"/>
  <c i="9" r="P92"/>
  <c r="P178"/>
  <c i="10" r="R88"/>
  <c r="R160"/>
  <c r="R247"/>
  <c i="11" r="BK83"/>
  <c r="J83"/>
  <c r="J61"/>
  <c i="12" r="P83"/>
  <c r="P82"/>
  <c r="P81"/>
  <c i="1" r="AU67"/>
  <c i="13" r="T135"/>
  <c i="14" r="P152"/>
  <c i="15" r="R88"/>
  <c r="R165"/>
  <c r="R164"/>
  <c i="3" r="P83"/>
  <c r="P82"/>
  <c r="P81"/>
  <c i="1" r="AU56"/>
  <c i="4" r="T93"/>
  <c r="R174"/>
  <c r="R225"/>
  <c i="5" r="P177"/>
  <c r="P208"/>
  <c r="P267"/>
  <c i="7" r="BK93"/>
  <c r="T177"/>
  <c r="T190"/>
  <c i="8" r="P189"/>
  <c i="9" r="T152"/>
  <c i="10" r="BK88"/>
  <c r="J88"/>
  <c r="J61"/>
  <c r="P160"/>
  <c r="BK247"/>
  <c r="J247"/>
  <c r="J65"/>
  <c i="11" r="R83"/>
  <c r="R82"/>
  <c r="R81"/>
  <c i="13" r="R135"/>
  <c i="14" r="BK87"/>
  <c r="J87"/>
  <c r="J61"/>
  <c r="P130"/>
  <c i="15" r="P135"/>
  <c r="T165"/>
  <c r="T164"/>
  <c i="4" r="P93"/>
  <c r="P174"/>
  <c r="P225"/>
  <c i="5" r="P95"/>
  <c r="T232"/>
  <c i="6" r="R89"/>
  <c r="R88"/>
  <c r="R87"/>
  <c i="7" r="R206"/>
  <c i="8" r="R189"/>
  <c i="9" r="P152"/>
  <c i="10" r="T174"/>
  <c i="11" r="T83"/>
  <c r="T82"/>
  <c r="T81"/>
  <c i="14" r="T87"/>
  <c r="T130"/>
  <c i="15" r="BK88"/>
  <c r="J88"/>
  <c r="J61"/>
  <c i="2" r="T81"/>
  <c r="T80"/>
  <c i="4" r="P192"/>
  <c i="5" r="R95"/>
  <c r="R232"/>
  <c i="6" r="BK89"/>
  <c r="J89"/>
  <c r="J65"/>
  <c i="7" r="P93"/>
  <c r="R177"/>
  <c r="R190"/>
  <c i="8" r="T92"/>
  <c r="P166"/>
  <c i="9" r="R178"/>
  <c i="10" r="BK174"/>
  <c r="J174"/>
  <c r="J64"/>
  <c i="13" r="P86"/>
  <c i="14" r="P87"/>
  <c r="P86"/>
  <c r="P85"/>
  <c i="1" r="AU69"/>
  <c i="14" r="BK130"/>
  <c r="J130"/>
  <c r="J62"/>
  <c i="15" r="T88"/>
  <c i="2" r="BK81"/>
  <c r="J81"/>
  <c r="J60"/>
  <c i="3" r="R83"/>
  <c r="R82"/>
  <c r="R81"/>
  <c i="4" r="R93"/>
  <c r="T174"/>
  <c r="T225"/>
  <c i="5" r="T95"/>
  <c r="BK232"/>
  <c r="J232"/>
  <c r="J69"/>
  <c i="7" r="T93"/>
  <c r="T92"/>
  <c r="T91"/>
  <c r="BK177"/>
  <c r="J177"/>
  <c r="J66"/>
  <c r="BK190"/>
  <c r="J190"/>
  <c r="J67"/>
  <c i="8" r="R92"/>
  <c r="T166"/>
  <c i="9" r="BK152"/>
  <c r="J152"/>
  <c r="J66"/>
  <c i="10" r="P174"/>
  <c i="12" r="T83"/>
  <c r="T82"/>
  <c r="T81"/>
  <c i="13" r="T86"/>
  <c r="T85"/>
  <c r="T84"/>
  <c i="14" r="R87"/>
  <c r="R130"/>
  <c i="15" r="R135"/>
  <c r="P165"/>
  <c r="P164"/>
  <c i="16" r="P83"/>
  <c r="P82"/>
  <c r="P81"/>
  <c i="1" r="AU71"/>
  <c i="2" r="R81"/>
  <c r="R80"/>
  <c i="4" r="BK93"/>
  <c r="J93"/>
  <c r="J65"/>
  <c r="BK174"/>
  <c r="J174"/>
  <c r="J66"/>
  <c r="BK225"/>
  <c r="J225"/>
  <c r="J68"/>
  <c i="5" r="BK177"/>
  <c r="J177"/>
  <c r="J66"/>
  <c r="P232"/>
  <c i="7" r="BK206"/>
  <c r="J206"/>
  <c r="J68"/>
  <c i="8" r="BK92"/>
  <c r="J92"/>
  <c r="J65"/>
  <c r="BK189"/>
  <c r="J189"/>
  <c r="J67"/>
  <c i="9" r="T92"/>
  <c r="T91"/>
  <c r="T90"/>
  <c r="T178"/>
  <c i="10" r="P88"/>
  <c r="P87"/>
  <c r="P86"/>
  <c i="1" r="AU65"/>
  <c i="10" r="BK160"/>
  <c r="J160"/>
  <c r="J62"/>
  <c r="P247"/>
  <c i="12" r="R83"/>
  <c r="R82"/>
  <c r="R81"/>
  <c i="13" r="P135"/>
  <c i="14" r="T152"/>
  <c i="15" r="BK135"/>
  <c r="J135"/>
  <c r="J63"/>
  <c i="16" r="BK83"/>
  <c r="J83"/>
  <c r="J61"/>
  <c r="R83"/>
  <c r="R82"/>
  <c r="R81"/>
  <c i="2" r="P81"/>
  <c r="P80"/>
  <c i="1" r="AU55"/>
  <c i="4" r="R192"/>
  <c i="5" r="T177"/>
  <c r="R208"/>
  <c r="R267"/>
  <c i="7" r="R93"/>
  <c r="R92"/>
  <c r="R91"/>
  <c r="P177"/>
  <c r="P190"/>
  <c i="8" r="BK166"/>
  <c r="J166"/>
  <c r="J66"/>
  <c r="R166"/>
  <c i="9" r="BK92"/>
  <c r="J92"/>
  <c r="J65"/>
  <c r="R92"/>
  <c r="R91"/>
  <c r="R90"/>
  <c r="R152"/>
  <c i="10" r="R174"/>
  <c i="12" r="BK83"/>
  <c r="BK82"/>
  <c r="J82"/>
  <c r="J60"/>
  <c i="13" r="R86"/>
  <c r="R85"/>
  <c r="R84"/>
  <c i="14" r="BK152"/>
  <c r="J152"/>
  <c r="J64"/>
  <c i="15" r="T135"/>
  <c r="BK165"/>
  <c r="BK164"/>
  <c r="J164"/>
  <c r="J65"/>
  <c i="16" r="T83"/>
  <c r="T82"/>
  <c r="T81"/>
  <c i="4" r="BK235"/>
  <c r="J235"/>
  <c r="J69"/>
  <c i="15" r="BK161"/>
  <c r="J161"/>
  <c r="J64"/>
  <c i="5" r="BK228"/>
  <c r="J228"/>
  <c r="J68"/>
  <c i="15" r="BK131"/>
  <c r="J131"/>
  <c r="J62"/>
  <c i="8" r="BK227"/>
  <c r="J227"/>
  <c r="J68"/>
  <c i="13" r="BK131"/>
  <c r="J131"/>
  <c r="J62"/>
  <c i="14" r="BK148"/>
  <c r="J148"/>
  <c r="J63"/>
  <c r="BK188"/>
  <c r="J188"/>
  <c r="J65"/>
  <c i="5" r="BK279"/>
  <c r="J279"/>
  <c r="J71"/>
  <c i="7" r="BK256"/>
  <c r="J256"/>
  <c r="J69"/>
  <c i="9" r="BK212"/>
  <c r="J212"/>
  <c r="J68"/>
  <c i="10" r="BK257"/>
  <c r="J257"/>
  <c r="J66"/>
  <c r="BK168"/>
  <c r="J168"/>
  <c r="J63"/>
  <c i="13" r="BK157"/>
  <c r="J157"/>
  <c r="J64"/>
  <c i="15" r="BK87"/>
  <c r="J87"/>
  <c r="J60"/>
  <c i="16" r="F55"/>
  <c r="J77"/>
  <c r="J52"/>
  <c r="BE85"/>
  <c r="BE86"/>
  <c r="BE84"/>
  <c r="BE87"/>
  <c r="BE88"/>
  <c r="BE89"/>
  <c r="E48"/>
  <c i="15" r="J165"/>
  <c r="J66"/>
  <c i="16" r="F54"/>
  <c i="15" r="F82"/>
  <c r="BE91"/>
  <c r="BE126"/>
  <c r="J52"/>
  <c r="F83"/>
  <c r="BE128"/>
  <c r="BE142"/>
  <c r="BE143"/>
  <c r="BE156"/>
  <c r="BE167"/>
  <c r="J54"/>
  <c r="BE105"/>
  <c r="BE120"/>
  <c r="E76"/>
  <c r="BE102"/>
  <c r="BE141"/>
  <c r="BE146"/>
  <c r="BE148"/>
  <c r="BE152"/>
  <c r="BE154"/>
  <c r="BE166"/>
  <c i="14" r="BK86"/>
  <c r="J86"/>
  <c r="J60"/>
  <c i="15" r="BE89"/>
  <c r="BE93"/>
  <c r="BE114"/>
  <c r="BE117"/>
  <c r="BE123"/>
  <c r="BE132"/>
  <c r="BE138"/>
  <c r="BE139"/>
  <c r="BE96"/>
  <c r="BE99"/>
  <c r="BE108"/>
  <c r="BE111"/>
  <c r="BE136"/>
  <c r="BE145"/>
  <c r="BE150"/>
  <c r="BE162"/>
  <c i="13" r="BK85"/>
  <c r="J85"/>
  <c r="J60"/>
  <c i="14" r="F55"/>
  <c r="BE105"/>
  <c r="BE127"/>
  <c r="BE131"/>
  <c r="BE153"/>
  <c r="BE168"/>
  <c r="BE175"/>
  <c r="BE179"/>
  <c r="F81"/>
  <c r="BE139"/>
  <c r="BE149"/>
  <c r="BE161"/>
  <c r="BE165"/>
  <c r="BE170"/>
  <c r="BE177"/>
  <c r="BE183"/>
  <c r="J52"/>
  <c r="BE108"/>
  <c r="BE145"/>
  <c r="BE157"/>
  <c r="BE91"/>
  <c r="BE173"/>
  <c r="BE189"/>
  <c r="E75"/>
  <c r="J81"/>
  <c r="BE97"/>
  <c r="BE124"/>
  <c r="BE135"/>
  <c r="BE155"/>
  <c r="BE169"/>
  <c r="BE171"/>
  <c r="BE185"/>
  <c r="BE88"/>
  <c r="BE94"/>
  <c r="BE111"/>
  <c r="BE117"/>
  <c r="BE120"/>
  <c r="BE142"/>
  <c r="BE159"/>
  <c r="BE163"/>
  <c r="BE167"/>
  <c r="BE181"/>
  <c r="BE101"/>
  <c r="BE114"/>
  <c r="BE180"/>
  <c r="BE187"/>
  <c i="13" r="E74"/>
  <c r="BE91"/>
  <c r="BE114"/>
  <c r="BE117"/>
  <c r="BE123"/>
  <c r="BE142"/>
  <c r="BE146"/>
  <c r="J54"/>
  <c r="J78"/>
  <c r="BE140"/>
  <c r="BE149"/>
  <c r="BE151"/>
  <c r="BE153"/>
  <c i="12" r="BK81"/>
  <c r="J81"/>
  <c r="J59"/>
  <c i="13" r="F54"/>
  <c r="F81"/>
  <c r="BE111"/>
  <c r="BE99"/>
  <c r="BE126"/>
  <c i="12" r="J83"/>
  <c r="J61"/>
  <c i="13" r="BE93"/>
  <c r="BE105"/>
  <c r="BE120"/>
  <c r="BE144"/>
  <c r="BE158"/>
  <c r="BE96"/>
  <c r="BE143"/>
  <c r="BE87"/>
  <c r="BE89"/>
  <c r="BE102"/>
  <c r="BE128"/>
  <c r="BE132"/>
  <c r="BE136"/>
  <c r="BE138"/>
  <c r="BE147"/>
  <c r="BE155"/>
  <c r="BE108"/>
  <c i="12" r="F54"/>
  <c i="11" r="BK82"/>
  <c r="BK81"/>
  <c r="J81"/>
  <c r="J59"/>
  <c i="12" r="BE85"/>
  <c r="F55"/>
  <c r="E71"/>
  <c r="BE91"/>
  <c r="J52"/>
  <c r="BE90"/>
  <c r="BE86"/>
  <c r="BE87"/>
  <c r="BE88"/>
  <c r="J54"/>
  <c r="BE84"/>
  <c r="BE89"/>
  <c i="11" r="J54"/>
  <c r="BE87"/>
  <c i="10" r="BK87"/>
  <c r="BK86"/>
  <c r="J86"/>
  <c i="11" r="E48"/>
  <c r="J75"/>
  <c r="BE84"/>
  <c r="F55"/>
  <c r="F77"/>
  <c r="BE86"/>
  <c r="BE85"/>
  <c i="10" r="E76"/>
  <c r="F83"/>
  <c r="BE97"/>
  <c r="BE120"/>
  <c r="BE183"/>
  <c r="BE197"/>
  <c r="BE209"/>
  <c r="BE232"/>
  <c r="J82"/>
  <c r="BE95"/>
  <c r="BE166"/>
  <c r="BE169"/>
  <c r="BE178"/>
  <c r="F82"/>
  <c r="BE89"/>
  <c r="BE155"/>
  <c r="BE208"/>
  <c r="BE225"/>
  <c r="BE236"/>
  <c i="9" r="BK91"/>
  <c r="BK90"/>
  <c r="J90"/>
  <c r="J63"/>
  <c i="10" r="BE110"/>
  <c r="BE133"/>
  <c r="BE137"/>
  <c r="BE151"/>
  <c r="BE161"/>
  <c r="BE218"/>
  <c r="BE255"/>
  <c r="BE140"/>
  <c r="BE177"/>
  <c r="BE189"/>
  <c r="BE206"/>
  <c r="BE252"/>
  <c r="BE258"/>
  <c r="BE93"/>
  <c r="BE105"/>
  <c r="BE115"/>
  <c r="BE125"/>
  <c r="BE130"/>
  <c r="BE143"/>
  <c r="BE164"/>
  <c r="BE201"/>
  <c r="BE213"/>
  <c r="BE223"/>
  <c r="J52"/>
  <c r="BE91"/>
  <c r="BE103"/>
  <c r="BE175"/>
  <c r="BE180"/>
  <c r="BE181"/>
  <c r="BE193"/>
  <c r="BE231"/>
  <c r="BE248"/>
  <c r="BE250"/>
  <c r="BE146"/>
  <c r="BE184"/>
  <c r="BE196"/>
  <c r="BE198"/>
  <c r="BE210"/>
  <c r="BE212"/>
  <c r="BE227"/>
  <c r="BE228"/>
  <c r="BE229"/>
  <c r="BE233"/>
  <c r="BE242"/>
  <c i="9" r="J84"/>
  <c r="BE108"/>
  <c r="BE127"/>
  <c r="BE138"/>
  <c r="BE153"/>
  <c r="BE156"/>
  <c r="BE162"/>
  <c r="BE185"/>
  <c r="BE186"/>
  <c r="BE187"/>
  <c r="F58"/>
  <c r="BE105"/>
  <c r="BE145"/>
  <c r="BE166"/>
  <c r="BE193"/>
  <c r="BE208"/>
  <c r="E78"/>
  <c r="F87"/>
  <c r="BE174"/>
  <c r="BE183"/>
  <c r="BE197"/>
  <c r="BE203"/>
  <c r="BE204"/>
  <c r="BE111"/>
  <c r="BE114"/>
  <c r="BE121"/>
  <c r="BE124"/>
  <c r="BE131"/>
  <c r="BE134"/>
  <c r="BE179"/>
  <c r="BE181"/>
  <c r="BE190"/>
  <c r="BE200"/>
  <c r="BE206"/>
  <c r="BE102"/>
  <c r="BE147"/>
  <c r="BE149"/>
  <c r="BE158"/>
  <c r="BE194"/>
  <c r="BE195"/>
  <c r="BE198"/>
  <c r="BE201"/>
  <c r="J58"/>
  <c r="BE143"/>
  <c r="BE213"/>
  <c i="8" r="BK91"/>
  <c r="J91"/>
  <c r="J64"/>
  <c i="9" r="BE96"/>
  <c r="BE141"/>
  <c r="BE170"/>
  <c r="BE188"/>
  <c r="BE93"/>
  <c r="BE99"/>
  <c r="BE117"/>
  <c r="BE191"/>
  <c r="BE207"/>
  <c r="BE210"/>
  <c i="7" r="J93"/>
  <c r="J65"/>
  <c i="8" r="F58"/>
  <c r="J86"/>
  <c r="BE143"/>
  <c r="BE145"/>
  <c r="BE147"/>
  <c r="BE149"/>
  <c r="BE197"/>
  <c r="BE198"/>
  <c r="BE208"/>
  <c r="BE167"/>
  <c r="BE170"/>
  <c r="BE204"/>
  <c r="BE213"/>
  <c r="E50"/>
  <c r="BE108"/>
  <c r="BE158"/>
  <c r="BE160"/>
  <c r="BE164"/>
  <c r="BE217"/>
  <c r="BE218"/>
  <c r="BE223"/>
  <c r="BE93"/>
  <c r="BE99"/>
  <c r="BE111"/>
  <c r="BE121"/>
  <c r="BE124"/>
  <c r="BE127"/>
  <c r="BE153"/>
  <c r="BE155"/>
  <c r="BE183"/>
  <c r="BE210"/>
  <c r="BE211"/>
  <c r="BE114"/>
  <c r="BE140"/>
  <c r="BE151"/>
  <c r="BE196"/>
  <c r="BE203"/>
  <c r="BE228"/>
  <c r="J56"/>
  <c r="BE102"/>
  <c r="BE105"/>
  <c r="BE199"/>
  <c r="BE215"/>
  <c r="BE225"/>
  <c r="F59"/>
  <c r="BE96"/>
  <c r="BE117"/>
  <c r="BE162"/>
  <c r="BE173"/>
  <c r="BE177"/>
  <c r="BE180"/>
  <c r="BE194"/>
  <c r="BE201"/>
  <c r="BE207"/>
  <c r="BE132"/>
  <c r="BE135"/>
  <c r="BE186"/>
  <c r="BE190"/>
  <c r="BE192"/>
  <c r="BE205"/>
  <c r="BE214"/>
  <c r="BE220"/>
  <c r="BE221"/>
  <c i="7" r="F88"/>
  <c r="BE124"/>
  <c r="BE130"/>
  <c r="BE154"/>
  <c r="BE197"/>
  <c r="BE238"/>
  <c r="BE240"/>
  <c r="BE247"/>
  <c r="BE255"/>
  <c r="BE257"/>
  <c r="E50"/>
  <c r="BE100"/>
  <c r="BE181"/>
  <c i="6" r="BK88"/>
  <c r="J88"/>
  <c r="J64"/>
  <c i="7" r="J85"/>
  <c r="BE191"/>
  <c r="BE200"/>
  <c r="BE226"/>
  <c r="BE228"/>
  <c r="BE241"/>
  <c r="BE243"/>
  <c r="BE148"/>
  <c r="BE178"/>
  <c r="BE203"/>
  <c r="BE221"/>
  <c r="F58"/>
  <c r="BE94"/>
  <c r="BE171"/>
  <c r="BE244"/>
  <c r="BE248"/>
  <c r="BE249"/>
  <c r="BE254"/>
  <c r="J87"/>
  <c r="BE142"/>
  <c r="BE184"/>
  <c r="BE187"/>
  <c r="BE210"/>
  <c r="BE216"/>
  <c r="BE223"/>
  <c r="BE230"/>
  <c r="BE242"/>
  <c r="BE251"/>
  <c r="BE106"/>
  <c r="BE112"/>
  <c r="BE118"/>
  <c r="BE160"/>
  <c r="BE239"/>
  <c r="BE136"/>
  <c r="BE166"/>
  <c r="BE207"/>
  <c r="BE236"/>
  <c r="BE245"/>
  <c r="BE252"/>
  <c i="6" r="J81"/>
  <c i="5" r="J95"/>
  <c r="J65"/>
  <c i="6" r="J58"/>
  <c r="BE91"/>
  <c r="BE92"/>
  <c r="F58"/>
  <c r="E50"/>
  <c r="BE90"/>
  <c r="F59"/>
  <c i="5" r="BE98"/>
  <c r="BE100"/>
  <c r="BE109"/>
  <c r="BE128"/>
  <c r="BE229"/>
  <c r="BE245"/>
  <c r="J89"/>
  <c r="BE233"/>
  <c r="BE239"/>
  <c i="4" r="BK92"/>
  <c r="J92"/>
  <c r="J64"/>
  <c i="5" r="E81"/>
  <c r="BE156"/>
  <c r="BE166"/>
  <c r="BE171"/>
  <c r="BE220"/>
  <c r="BE246"/>
  <c r="BE248"/>
  <c r="BE255"/>
  <c r="BE256"/>
  <c r="BE264"/>
  <c r="BE280"/>
  <c r="J87"/>
  <c r="BE131"/>
  <c r="BE137"/>
  <c r="BE139"/>
  <c r="BE151"/>
  <c r="BE161"/>
  <c r="BE187"/>
  <c r="BE225"/>
  <c r="BE240"/>
  <c r="BE253"/>
  <c r="BE258"/>
  <c r="BE259"/>
  <c r="BE265"/>
  <c r="BE268"/>
  <c r="BE103"/>
  <c r="BE106"/>
  <c r="BE122"/>
  <c r="BE135"/>
  <c r="BE184"/>
  <c r="BE209"/>
  <c r="BE241"/>
  <c r="BE261"/>
  <c r="BE263"/>
  <c r="F90"/>
  <c r="BE116"/>
  <c r="BE133"/>
  <c r="BE141"/>
  <c r="BE146"/>
  <c r="BE174"/>
  <c r="BE190"/>
  <c r="BE215"/>
  <c r="BE238"/>
  <c r="BE242"/>
  <c r="BE252"/>
  <c r="BE276"/>
  <c r="F89"/>
  <c r="BE112"/>
  <c r="BE169"/>
  <c r="BE178"/>
  <c r="BE181"/>
  <c r="BE199"/>
  <c r="BE202"/>
  <c r="BE205"/>
  <c r="BE235"/>
  <c r="BE244"/>
  <c r="BE250"/>
  <c r="BE266"/>
  <c r="BE271"/>
  <c r="BE274"/>
  <c r="BE96"/>
  <c r="BE119"/>
  <c r="BE125"/>
  <c r="BE193"/>
  <c r="BE196"/>
  <c i="4" r="E50"/>
  <c r="J87"/>
  <c r="BE107"/>
  <c r="BE112"/>
  <c r="BE210"/>
  <c r="BE214"/>
  <c r="BE217"/>
  <c r="BE228"/>
  <c r="BE233"/>
  <c r="BE236"/>
  <c i="3" r="BK82"/>
  <c r="J82"/>
  <c r="J60"/>
  <c i="4" r="F59"/>
  <c r="BE94"/>
  <c r="BE98"/>
  <c r="BE132"/>
  <c r="BE137"/>
  <c r="BE141"/>
  <c r="BE160"/>
  <c r="BE180"/>
  <c r="BE198"/>
  <c r="BE102"/>
  <c r="BE150"/>
  <c r="BE175"/>
  <c r="BE202"/>
  <c r="BE100"/>
  <c r="BE146"/>
  <c r="BE155"/>
  <c r="BE193"/>
  <c r="BE213"/>
  <c r="BE215"/>
  <c r="J85"/>
  <c r="BE209"/>
  <c r="BE218"/>
  <c r="F58"/>
  <c r="BE96"/>
  <c r="BE122"/>
  <c r="BE207"/>
  <c r="BE220"/>
  <c r="BE222"/>
  <c r="BE224"/>
  <c r="BE226"/>
  <c r="BE230"/>
  <c r="BE127"/>
  <c r="BE188"/>
  <c r="BE211"/>
  <c r="BE117"/>
  <c r="BE164"/>
  <c r="BE169"/>
  <c r="BE184"/>
  <c r="BE212"/>
  <c r="BE221"/>
  <c i="2" r="BK80"/>
  <c r="J80"/>
  <c i="3" r="E48"/>
  <c r="F77"/>
  <c r="BE95"/>
  <c r="F55"/>
  <c r="BE88"/>
  <c r="J78"/>
  <c r="BE89"/>
  <c r="J52"/>
  <c r="BE86"/>
  <c r="BE90"/>
  <c r="J77"/>
  <c r="BE84"/>
  <c r="BE85"/>
  <c r="BE91"/>
  <c r="BE92"/>
  <c r="BE93"/>
  <c r="BE94"/>
  <c r="BE96"/>
  <c r="BE87"/>
  <c i="2" r="E70"/>
  <c r="F77"/>
  <c r="J52"/>
  <c r="J77"/>
  <c r="BE84"/>
  <c r="BE85"/>
  <c r="BE89"/>
  <c r="BE90"/>
  <c r="BE93"/>
  <c r="BE99"/>
  <c r="BE91"/>
  <c r="BE101"/>
  <c r="BE97"/>
  <c r="BE98"/>
  <c r="BE82"/>
  <c r="BE83"/>
  <c r="BE86"/>
  <c r="J54"/>
  <c r="BE95"/>
  <c r="BE96"/>
  <c r="BE100"/>
  <c r="F54"/>
  <c r="BE87"/>
  <c r="BE88"/>
  <c r="BE102"/>
  <c r="BE92"/>
  <c r="BE94"/>
  <c i="9" r="F37"/>
  <c i="1" r="BB64"/>
  <c i="11" r="J34"/>
  <c i="1" r="AW66"/>
  <c i="12" r="J34"/>
  <c i="1" r="AW67"/>
  <c i="2" r="F37"/>
  <c i="1" r="BD55"/>
  <c i="8" r="J36"/>
  <c i="1" r="AW63"/>
  <c i="7" r="F38"/>
  <c i="1" r="BC62"/>
  <c i="15" r="F35"/>
  <c i="1" r="BB70"/>
  <c i="11" r="F35"/>
  <c i="1" r="BB66"/>
  <c i="15" r="F34"/>
  <c i="1" r="BA70"/>
  <c i="8" r="F39"/>
  <c i="1" r="BD63"/>
  <c i="11" r="F37"/>
  <c i="1" r="BD66"/>
  <c i="13" r="F37"/>
  <c i="1" r="BD68"/>
  <c i="8" r="F37"/>
  <c i="1" r="BB63"/>
  <c i="6" r="F39"/>
  <c i="1" r="BD60"/>
  <c i="9" r="F39"/>
  <c i="1" r="BD64"/>
  <c i="4" r="F38"/>
  <c i="1" r="BC58"/>
  <c i="10" r="J34"/>
  <c i="1" r="AW65"/>
  <c i="2" r="F34"/>
  <c i="1" r="BA55"/>
  <c i="3" r="F34"/>
  <c i="1" r="BA56"/>
  <c i="5" r="F36"/>
  <c i="1" r="BA59"/>
  <c i="10" r="F35"/>
  <c i="1" r="BB65"/>
  <c i="4" r="J36"/>
  <c i="1" r="AW58"/>
  <c i="10" r="F37"/>
  <c i="1" r="BD65"/>
  <c i="4" r="F39"/>
  <c i="1" r="BD58"/>
  <c i="10" r="F34"/>
  <c i="1" r="BA65"/>
  <c i="4" r="F37"/>
  <c i="1" r="BB58"/>
  <c i="10" r="F36"/>
  <c i="1" r="BC65"/>
  <c i="6" r="F37"/>
  <c i="1" r="BB60"/>
  <c i="7" r="F37"/>
  <c i="1" r="BB62"/>
  <c i="16" r="F37"/>
  <c i="1" r="BD71"/>
  <c i="7" r="J36"/>
  <c i="1" r="AW62"/>
  <c i="15" r="J34"/>
  <c i="1" r="AW70"/>
  <c i="12" r="F36"/>
  <c i="1" r="BC67"/>
  <c i="16" r="F34"/>
  <c i="1" r="BA71"/>
  <c i="3" r="F37"/>
  <c i="1" r="BD56"/>
  <c i="7" r="F39"/>
  <c i="1" r="BD62"/>
  <c r="AS54"/>
  <c i="5" r="F38"/>
  <c i="1" r="BC59"/>
  <c i="13" r="J34"/>
  <c i="1" r="AW68"/>
  <c i="2" r="F35"/>
  <c i="1" r="BB55"/>
  <c i="8" r="F36"/>
  <c i="1" r="BA63"/>
  <c i="11" r="F36"/>
  <c i="1" r="BC66"/>
  <c i="13" r="F35"/>
  <c i="1" r="BB68"/>
  <c i="16" r="F35"/>
  <c i="1" r="BB71"/>
  <c i="10" r="J30"/>
  <c i="13" r="F36"/>
  <c i="1" r="BC68"/>
  <c i="9" r="J36"/>
  <c i="1" r="AW64"/>
  <c i="5" r="F39"/>
  <c i="1" r="BD59"/>
  <c i="15" r="F37"/>
  <c i="1" r="BD70"/>
  <c i="2" r="J34"/>
  <c i="1" r="AW55"/>
  <c i="6" r="F38"/>
  <c i="1" r="BC60"/>
  <c i="14" r="F36"/>
  <c i="1" r="BC69"/>
  <c i="2" r="F36"/>
  <c i="1" r="BC55"/>
  <c i="13" r="F34"/>
  <c i="1" r="BA68"/>
  <c i="5" r="F37"/>
  <c i="1" r="BB59"/>
  <c i="14" r="F35"/>
  <c i="1" r="BB69"/>
  <c i="9" r="F36"/>
  <c i="1" r="BA64"/>
  <c i="14" r="F34"/>
  <c i="1" r="BA69"/>
  <c i="3" r="J34"/>
  <c i="1" r="AW56"/>
  <c i="6" r="J36"/>
  <c i="1" r="AW60"/>
  <c i="11" r="F34"/>
  <c i="1" r="BA66"/>
  <c i="12" r="F35"/>
  <c i="1" r="BB67"/>
  <c i="15" r="F36"/>
  <c i="1" r="BC70"/>
  <c i="5" r="J36"/>
  <c i="1" r="AW59"/>
  <c i="8" r="F38"/>
  <c i="1" r="BC63"/>
  <c i="3" r="F36"/>
  <c i="1" r="BC56"/>
  <c i="14" r="J34"/>
  <c i="1" r="AW69"/>
  <c i="14" r="F37"/>
  <c i="1" r="BD69"/>
  <c i="16" r="F36"/>
  <c i="1" r="BC71"/>
  <c i="3" r="F35"/>
  <c i="1" r="BB56"/>
  <c i="7" r="F36"/>
  <c i="1" r="BA62"/>
  <c i="16" r="J34"/>
  <c i="1" r="AW71"/>
  <c i="4" r="F36"/>
  <c i="1" r="BA58"/>
  <c i="9" r="F38"/>
  <c i="1" r="BC64"/>
  <c i="12" r="F37"/>
  <c i="1" r="BD67"/>
  <c i="2" r="J30"/>
  <c i="6" r="F36"/>
  <c i="1" r="BA60"/>
  <c i="12" r="F34"/>
  <c i="1" r="BA67"/>
  <c i="14" l="1" r="R86"/>
  <c r="R85"/>
  <c i="4" r="R92"/>
  <c r="R91"/>
  <c i="13" r="P85"/>
  <c r="P84"/>
  <c i="1" r="AU68"/>
  <c i="7" r="BK92"/>
  <c r="J92"/>
  <c r="J64"/>
  <c i="8" r="R91"/>
  <c r="R90"/>
  <c i="15" r="T87"/>
  <c r="T86"/>
  <c i="5" r="BK94"/>
  <c r="J94"/>
  <c r="J64"/>
  <c i="7" r="P92"/>
  <c r="P91"/>
  <c i="1" r="AU62"/>
  <c i="9" r="P91"/>
  <c r="P90"/>
  <c i="1" r="AU64"/>
  <c i="5" r="R94"/>
  <c r="R93"/>
  <c i="4" r="P92"/>
  <c r="P91"/>
  <c i="1" r="AU58"/>
  <c i="4" r="T92"/>
  <c r="T91"/>
  <c i="8" r="P91"/>
  <c r="P90"/>
  <c i="1" r="AU63"/>
  <c i="10" r="T87"/>
  <c r="T86"/>
  <c i="8" r="T91"/>
  <c r="T90"/>
  <c i="15" r="R87"/>
  <c r="R86"/>
  <c r="P87"/>
  <c r="P86"/>
  <c i="1" r="AU70"/>
  <c i="14" r="T86"/>
  <c r="T85"/>
  <c i="10" r="R87"/>
  <c r="R86"/>
  <c i="5" r="P94"/>
  <c r="P93"/>
  <c i="1" r="AU59"/>
  <c i="5" r="T94"/>
  <c r="T93"/>
  <c i="16" r="BK82"/>
  <c r="J82"/>
  <c r="J60"/>
  <c i="15" r="BK86"/>
  <c r="J86"/>
  <c r="J59"/>
  <c i="14" r="BK85"/>
  <c r="J85"/>
  <c r="J59"/>
  <c i="13" r="BK84"/>
  <c r="J84"/>
  <c i="11" r="J82"/>
  <c r="J60"/>
  <c i="1" r="AG65"/>
  <c i="10" r="J87"/>
  <c r="J60"/>
  <c r="J59"/>
  <c i="9" r="J91"/>
  <c r="J64"/>
  <c i="8" r="BK90"/>
  <c r="J90"/>
  <c i="6" r="BK87"/>
  <c r="J87"/>
  <c r="J63"/>
  <c i="4" r="BK91"/>
  <c r="J91"/>
  <c r="J63"/>
  <c i="3" r="BK81"/>
  <c r="J81"/>
  <c r="J59"/>
  <c i="1" r="AG55"/>
  <c i="2" r="J59"/>
  <c i="9" r="J32"/>
  <c i="1" r="AG64"/>
  <c i="16" r="F33"/>
  <c i="1" r="AZ71"/>
  <c i="15" r="J33"/>
  <c i="1" r="AV70"/>
  <c r="AT70"/>
  <c i="8" r="J32"/>
  <c i="1" r="AG63"/>
  <c r="BB61"/>
  <c r="AX61"/>
  <c i="5" r="F35"/>
  <c i="1" r="AZ59"/>
  <c i="7" r="F35"/>
  <c i="1" r="AZ62"/>
  <c i="4" r="F35"/>
  <c i="1" r="AZ58"/>
  <c r="BA61"/>
  <c r="AW61"/>
  <c r="BD57"/>
  <c i="13" r="J33"/>
  <c i="1" r="AV68"/>
  <c r="AT68"/>
  <c i="13" r="F33"/>
  <c i="1" r="AZ68"/>
  <c i="10" r="F33"/>
  <c i="1" r="AZ65"/>
  <c i="11" r="J33"/>
  <c i="1" r="AV66"/>
  <c r="AT66"/>
  <c r="BD61"/>
  <c r="BA57"/>
  <c r="AW57"/>
  <c r="BB57"/>
  <c r="AX57"/>
  <c i="11" r="J30"/>
  <c i="1" r="AG66"/>
  <c i="12" r="J33"/>
  <c i="1" r="AV67"/>
  <c r="AT67"/>
  <c i="7" r="J35"/>
  <c i="1" r="AV62"/>
  <c r="AT62"/>
  <c i="15" r="F33"/>
  <c i="1" r="AZ70"/>
  <c i="14" r="J33"/>
  <c i="1" r="AV69"/>
  <c r="AT69"/>
  <c i="11" r="F33"/>
  <c i="1" r="AZ66"/>
  <c r="BC57"/>
  <c r="AY57"/>
  <c i="13" r="J30"/>
  <c i="1" r="AG68"/>
  <c i="2" r="J33"/>
  <c i="1" r="AV55"/>
  <c r="AT55"/>
  <c r="AN55"/>
  <c i="4" r="J35"/>
  <c i="1" r="AV58"/>
  <c r="AT58"/>
  <c i="10" r="J33"/>
  <c i="1" r="AV65"/>
  <c r="AT65"/>
  <c r="AN65"/>
  <c i="5" r="J35"/>
  <c i="1" r="AV59"/>
  <c r="AT59"/>
  <c i="3" r="F33"/>
  <c i="1" r="AZ56"/>
  <c i="8" r="F35"/>
  <c i="1" r="AZ63"/>
  <c i="9" r="J35"/>
  <c i="1" r="AV64"/>
  <c r="AT64"/>
  <c i="6" r="J35"/>
  <c i="1" r="AV60"/>
  <c r="AT60"/>
  <c i="16" r="J33"/>
  <c i="1" r="AV71"/>
  <c r="AT71"/>
  <c i="12" r="F33"/>
  <c i="1" r="AZ67"/>
  <c i="12" r="J30"/>
  <c i="1" r="AG67"/>
  <c i="2" r="F33"/>
  <c i="1" r="AZ55"/>
  <c i="6" r="F35"/>
  <c i="1" r="AZ60"/>
  <c r="BC61"/>
  <c r="AY61"/>
  <c i="9" r="F35"/>
  <c i="1" r="AZ64"/>
  <c i="3" r="J33"/>
  <c i="1" r="AV56"/>
  <c r="AT56"/>
  <c i="8" r="J35"/>
  <c i="1" r="AV63"/>
  <c r="AT63"/>
  <c i="14" r="F33"/>
  <c i="1" r="AZ69"/>
  <c i="7" l="1" r="BK91"/>
  <c r="J91"/>
  <c i="16" r="BK81"/>
  <c r="J81"/>
  <c i="5" r="BK93"/>
  <c r="J93"/>
  <c i="1" r="AN68"/>
  <c i="13" r="J59"/>
  <c i="1" r="AN67"/>
  <c i="13" r="J39"/>
  <c i="1" r="AN66"/>
  <c i="12" r="J39"/>
  <c i="11" r="J39"/>
  <c i="1" r="AN64"/>
  <c i="10" r="J39"/>
  <c i="1" r="AN63"/>
  <c i="9" r="J41"/>
  <c i="8" r="J63"/>
  <c r="J41"/>
  <c i="2" r="J39"/>
  <c i="6" r="J32"/>
  <c i="1" r="AG60"/>
  <c r="AN60"/>
  <c i="7" r="J32"/>
  <c i="1" r="AG62"/>
  <c r="AG61"/>
  <c r="BD54"/>
  <c r="W33"/>
  <c r="BA54"/>
  <c r="W30"/>
  <c i="14" r="J30"/>
  <c i="1" r="AG69"/>
  <c r="AN69"/>
  <c r="BB54"/>
  <c r="W31"/>
  <c r="AU57"/>
  <c r="AZ57"/>
  <c r="AV57"/>
  <c r="AT57"/>
  <c i="4" r="J32"/>
  <c i="1" r="AG58"/>
  <c i="5" r="J32"/>
  <c i="1" r="AG59"/>
  <c r="AU61"/>
  <c i="15" r="J30"/>
  <c i="1" r="AG70"/>
  <c r="AN70"/>
  <c r="AZ61"/>
  <c r="AV61"/>
  <c r="AT61"/>
  <c i="3" r="J30"/>
  <c i="1" r="AG56"/>
  <c i="16" r="J30"/>
  <c i="1" r="AG71"/>
  <c r="BC54"/>
  <c r="AY54"/>
  <c i="5" l="1" r="J41"/>
  <c i="7" r="J41"/>
  <c i="16" r="J39"/>
  <c i="7" r="J63"/>
  <c i="16" r="J59"/>
  <c i="5" r="J63"/>
  <c i="15" r="J39"/>
  <c i="14" r="J39"/>
  <c i="1" r="AN61"/>
  <c i="6" r="J41"/>
  <c i="4" r="J41"/>
  <c i="1" r="AN58"/>
  <c i="3" r="J39"/>
  <c i="1" r="AN56"/>
  <c r="AN62"/>
  <c r="AN71"/>
  <c r="AN59"/>
  <c r="AU54"/>
  <c r="AG57"/>
  <c r="W32"/>
  <c r="AZ54"/>
  <c r="W29"/>
  <c r="AW54"/>
  <c r="AK30"/>
  <c r="AX54"/>
  <c l="1"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<sst xmlns="http://schemas.openxmlformats.org/spreadsheetml/2006/main">
  <si>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</si>
  <si>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</si>
  <si>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</si>
  <si>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</si>
  <si>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</si>
  <si>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{c1766d76-5dbf-4da0-9c90-ec2a4c23ca35}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</si>
  <si>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</si>
  <si>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</si>
  <si>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</si>
  <si>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</si>
  <si>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</si>
  <si>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</si>
  <si>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</si>
  <si>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</si>
  <si>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25/25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</si>
  <si>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</si>
  <si>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</si>
  <si>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Ořechov - inženýrské sítě pro zástavbu RD</t>
  </si>
  <si>
    <t>KSO:</t>
  </si>
  <si>
    <t/>
  </si>
  <si>
    <t>CC-CZ:</t>
  </si>
  <si>
    <t>Místo:</t>
  </si>
  <si>
    <t>Ořechov</t>
  </si>
  <si>
    <t>Datum:</t>
  </si>
  <si>
    <t>28. 8. 2025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</si>
  <si>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</si>
  <si>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</si>
  <si>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</si>
  <si>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</si>
  <si>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</si>
  <si>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</si>
  <si>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</si>
  <si>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</si>
  <si>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</si>
  <si>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</si>
  <si>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</si>
  <si>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</si>
  <si>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</si>
  <si>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</si>
  <si>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</si>
  <si>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</si>
  <si>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</si>
  <si>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</si>
  <si>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</si>
  <si>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</si>
  <si>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</si>
  <si>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</si>
  <si>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</si>
  <si>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</si>
  <si>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</si>
  <si>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</si>
  <si>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</si>
  <si>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</si>
  <si>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</si>
  <si>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</si>
  <si>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</si>
  <si>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</si>
  <si>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</si>
  <si>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</si>
  <si>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</si>
  <si>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</si>
  <si>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</si>
  <si>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</si>
  <si>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</si>
  <si>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</si>
  <si>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</si>
  <si>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</si>
  <si>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</si>
  <si>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</si>
  <si>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</si>
  <si>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</si>
  <si>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</si>
  <si>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</si>
  <si>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</si>
  <si>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</si>
  <si>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</si>
  <si>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</si>
  <si>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STA</t>
  </si>
  <si>
    <t>1</t>
  </si>
  <si>
    <t>{bfe4b424-6265-46de-bb00-386a1c374b50}</t>
  </si>
  <si>
    <t>2</t>
  </si>
  <si>
    <t>SO 01</t>
  </si>
  <si>
    <t>Komunikace</t>
  </si>
  <si>
    <t>{cdc8e74b-08d9-4d49-98c9-387cf207815a}</t>
  </si>
  <si>
    <t>SO 02</t>
  </si>
  <si>
    <t>Splašková kanalizace</t>
  </si>
  <si>
    <t>{c6b5be33-df1b-44ed-a5a3-db6c9dc70194}</t>
  </si>
  <si>
    <t>SO 02.1</t>
  </si>
  <si>
    <t>Gravitační splašková kanalizace</t>
  </si>
  <si>
    <t>Soupis</t>
  </si>
  <si>
    <t>{e620a832-342d-40f7-b009-fea559dacd49}</t>
  </si>
  <si>
    <t>SO 02.2</t>
  </si>
  <si>
    <t>Čerpací stanice ČS5 s výtlakem V5</t>
  </si>
  <si>
    <t>{497b2478-4a42-44ce-9c6c-815951ab2da7}</t>
  </si>
  <si>
    <t>SO 02.3</t>
  </si>
  <si>
    <t>Elektroinstalace</t>
  </si>
  <si>
    <t>{afbdd699-f60d-44b2-a99b-548af2f2adae}</t>
  </si>
  <si>
    <t>SO 03</t>
  </si>
  <si>
    <t>Dešťová kanalizace</t>
  </si>
  <si>
    <t>{c28b54c3-5b43-4ee0-b7aa-39dfdb8d440e}</t>
  </si>
  <si>
    <t>SO 03.1</t>
  </si>
  <si>
    <t>Stoky dešťové kanalizace</t>
  </si>
  <si>
    <t>{08790200-92be-4a29-bfbb-b1159fd4fc0a}</t>
  </si>
  <si>
    <t>SO 03.2</t>
  </si>
  <si>
    <t>Vsakovací objekt VO1</t>
  </si>
  <si>
    <t>{ac4d7b21-a2a9-496b-9ef9-783b508b0d2d}</t>
  </si>
  <si>
    <t>SO 03.3</t>
  </si>
  <si>
    <t>Vsakovací objekt VO2</t>
  </si>
  <si>
    <t>{59334277-41bd-45c5-857a-b7103d2ec900}</t>
  </si>
  <si>
    <t>SO 04</t>
  </si>
  <si>
    <t>Vodovod</t>
  </si>
  <si>
    <t>{71221314-da74-44cc-85a6-53f40d371a6d}</t>
  </si>
  <si>
    <t>SO 05</t>
  </si>
  <si>
    <t>Veřejné osvětlení</t>
  </si>
  <si>
    <t>{58b6feed-1f56-4779-8484-c8f0cbd6d60b}</t>
  </si>
  <si>
    <t>SO 06</t>
  </si>
  <si>
    <t>Plynovod</t>
  </si>
  <si>
    <t>{0d7bbce0-b747-4342-8ec8-a03e56948c09}</t>
  </si>
  <si>
    <t>SO 07</t>
  </si>
  <si>
    <t>Kanalizační přípojky</t>
  </si>
  <si>
    <t>{cb569d3e-581a-4886-b286-27855be154b5}</t>
  </si>
  <si>
    <t>SO 08</t>
  </si>
  <si>
    <t>Vodovodní přípojky</t>
  </si>
  <si>
    <t>{e4ca539c-72ab-4aa7-9d7a-e83cc97933df}</t>
  </si>
  <si>
    <t>SO 09</t>
  </si>
  <si>
    <t>Přeložka vodovodů a kabelů VAS</t>
  </si>
  <si>
    <t>{f43542b5-220c-4889-a121-57483d3584d2}</t>
  </si>
  <si>
    <t>SO 10</t>
  </si>
  <si>
    <t>Přeložka STL plynovodu</t>
  </si>
  <si>
    <t>{5b12e830-d6c5-48be-b4a6-ffb754eb5f66}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</si>
  <si>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</si>
  <si>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</si>
  <si>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</si>
  <si>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</si>
  <si>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</si>
  <si>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</si>
  <si>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</si>
  <si>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</si>
  <si>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</si>
  <si>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</si>
  <si>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</si>
  <si>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</si>
  <si>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</si>
  <si>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</si>
  <si>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</si>
  <si>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</si>
  <si>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</si>
  <si>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</si>
  <si>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</si>
  <si>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</si>
  <si>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</si>
  <si>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</si>
  <si>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</si>
  <si>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</si>
  <si>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</si>
  <si>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</si>
  <si>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00000101</t>
  </si>
  <si>
    <t>Zařízení staveniště (veškeré náklady spojené s vybudováním, provozem a odstraněním zařízení staveniště, včetně veškerých přípojek, přístupů, skládek a mezideponie)</t>
  </si>
  <si>
    <t>kpl</t>
  </si>
  <si>
    <t>1024</t>
  </si>
  <si>
    <t>-1991837954</t>
  </si>
  <si>
    <t>00000102</t>
  </si>
  <si>
    <t>Geodetické vytyčení pozemků před stavbou, geodetické vytyčení stavby</t>
  </si>
  <si>
    <t>1523081606</t>
  </si>
  <si>
    <t>3</t>
  </si>
  <si>
    <t>00000104</t>
  </si>
  <si>
    <t>Dozor geologa</t>
  </si>
  <si>
    <t>-782146835</t>
  </si>
  <si>
    <t>4</t>
  </si>
  <si>
    <t>00000106</t>
  </si>
  <si>
    <t>Archeologický dozor, základní archeologický výzkum</t>
  </si>
  <si>
    <t>951389608</t>
  </si>
  <si>
    <t>00000108</t>
  </si>
  <si>
    <t>Geodetické zaměření skutečného provedení stavby</t>
  </si>
  <si>
    <t>1790131825</t>
  </si>
  <si>
    <t>6</t>
  </si>
  <si>
    <t>00000109</t>
  </si>
  <si>
    <t>Protokolární předání stavbou dotčených pozemků a komunikací, uvedených do původního stavu, zpět jejich vlastníkům.</t>
  </si>
  <si>
    <t>1447535861</t>
  </si>
  <si>
    <t>7</t>
  </si>
  <si>
    <t>00000110</t>
  </si>
  <si>
    <t>Vytýčení inženýrských sítí a zařízení_x000d_
včetně zajištění případné aktualizace vyjádření správců sítí, která pozbudou platnosti v období mezi předáním staveniště a vytyčením sítí _x000d_
včetně ručně kopaných sond</t>
  </si>
  <si>
    <t>-1613233983</t>
  </si>
  <si>
    <t>8</t>
  </si>
  <si>
    <t>00000111</t>
  </si>
  <si>
    <t>Ochrana stávajících inženýrských sítí na staveništi</t>
  </si>
  <si>
    <t>163182865</t>
  </si>
  <si>
    <t>9</t>
  </si>
  <si>
    <t>00000114</t>
  </si>
  <si>
    <t>Zajištění publicity realizované stavby - informační bilbord dané velikosti, včetně konstrukce</t>
  </si>
  <si>
    <t>1199346651</t>
  </si>
  <si>
    <t>10</t>
  </si>
  <si>
    <t>00000117R</t>
  </si>
  <si>
    <t>Realizační dodavatelská dokumentace</t>
  </si>
  <si>
    <t>1911600868</t>
  </si>
  <si>
    <t>11</t>
  </si>
  <si>
    <t>000126R</t>
  </si>
  <si>
    <t>Zpracování a předání dokumentace skutečného provedení stavby (2 paré + 1 paré v elektronické podobě) objednateli - pro celou stavbu</t>
  </si>
  <si>
    <t>327199008</t>
  </si>
  <si>
    <t>005211030R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</si>
  <si>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				</t>
  </si>
  <si>
    <t>2048062017</t>
  </si>
  <si>
    <t>13</t>
  </si>
  <si>
    <t>005211080R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</si>
  <si>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</si>
  <si>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120664399</t>
  </si>
  <si>
    <t>14</t>
  </si>
  <si>
    <t xml:space="preserve">00523  R</t>
  </si>
  <si>
    <t>Náklady zhotovitele, související s prováděním zkoušek a revizí předepsaných technickými normami nebo objednatelem a které jsou pro provedení díla nezbytné, včetně provedení zkoušek hutnění pláně po provedení zásypů rýh v komunikaci (dle platné TP 146 MDČR).</t>
  </si>
  <si>
    <t>1561708350</t>
  </si>
  <si>
    <t>15</t>
  </si>
  <si>
    <t xml:space="preserve">005231  R</t>
  </si>
  <si>
    <t>Kamerová zkouška v celé délce kanalizace a trubních rozvodů ČOV vč. vyčištění potrubí před provedením zkoušky</t>
  </si>
  <si>
    <t>-2099631888</t>
  </si>
  <si>
    <t>16</t>
  </si>
  <si>
    <t>005231105R</t>
  </si>
  <si>
    <t>Provozní řád kanalizace</t>
  </si>
  <si>
    <t>996688163</t>
  </si>
  <si>
    <t>17</t>
  </si>
  <si>
    <t>005231106R</t>
  </si>
  <si>
    <t>Kanalizační řád</t>
  </si>
  <si>
    <t>1639638636</t>
  </si>
  <si>
    <t>18</t>
  </si>
  <si>
    <t xml:space="preserve">005232  R</t>
  </si>
  <si>
    <t>Analýzy vzorků pro uložení odpadů na skládku</t>
  </si>
  <si>
    <t>612163917</t>
  </si>
  <si>
    <t>19</t>
  </si>
  <si>
    <t xml:space="preserve">005233  R</t>
  </si>
  <si>
    <t>Havarijní a povodňový plán.</t>
  </si>
  <si>
    <t>-2045780379</t>
  </si>
  <si>
    <t>20</t>
  </si>
  <si>
    <t>00524</t>
  </si>
  <si>
    <t>Revize stavební a elektro</t>
  </si>
  <si>
    <t>170643416</t>
  </si>
  <si>
    <t xml:space="preserve">005242  R</t>
  </si>
  <si>
    <t>Geometrický plán pro zápis do KN_x000d_
dle jejich podmínek</t>
  </si>
  <si>
    <t>-1824017957</t>
  </si>
  <si>
    <t>SO 01 - Komunikace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</si>
  <si>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</si>
  <si>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</si>
  <si>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</si>
  <si>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</si>
  <si>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</si>
  <si>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</si>
  <si>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01 - 11</t>
  </si>
  <si>
    <t>Přípravné a přidružené práce, viz samostaná příloha</t>
  </si>
  <si>
    <t>komplet</t>
  </si>
  <si>
    <t>512</t>
  </si>
  <si>
    <t>-453953135</t>
  </si>
  <si>
    <t>01 - 12</t>
  </si>
  <si>
    <t>Odkopávky a prokopávky, viz samostaná příloha</t>
  </si>
  <si>
    <t>-971259230</t>
  </si>
  <si>
    <t>01 - 13</t>
  </si>
  <si>
    <t>Hloubené vykopávky, viz samostaná příloha</t>
  </si>
  <si>
    <t>919747866</t>
  </si>
  <si>
    <t>01 - 16</t>
  </si>
  <si>
    <t>Přemístění výkopku, viz samostaná příloha</t>
  </si>
  <si>
    <t>-376993513</t>
  </si>
  <si>
    <t>01 - 17</t>
  </si>
  <si>
    <t>Konstrukce ze zemin, viz samostaná příloha</t>
  </si>
  <si>
    <t>-218217564</t>
  </si>
  <si>
    <t>01 - 18</t>
  </si>
  <si>
    <t>Povrchové úpravy, viz samostaná příloha</t>
  </si>
  <si>
    <t>-405202570</t>
  </si>
  <si>
    <t>01 - 21</t>
  </si>
  <si>
    <t>Úprava podloží a základové spáry, viz samostaná příloha</t>
  </si>
  <si>
    <t>2131973363</t>
  </si>
  <si>
    <t>01 - 28</t>
  </si>
  <si>
    <t>Zpevňování hornin a konstrukcí, viz samostaná příloha</t>
  </si>
  <si>
    <t>-92078898</t>
  </si>
  <si>
    <t>01 - 56</t>
  </si>
  <si>
    <t>Podkladní vrstvy, viz samostaná příloha</t>
  </si>
  <si>
    <t>51076650</t>
  </si>
  <si>
    <t>01 - 57</t>
  </si>
  <si>
    <t>Kryty pozemních komunikací, viz samostaná příloha</t>
  </si>
  <si>
    <t>-1906353368</t>
  </si>
  <si>
    <t>01 - 59</t>
  </si>
  <si>
    <t>1252944873</t>
  </si>
  <si>
    <t>01 - 89</t>
  </si>
  <si>
    <t>Ostatní konstrukce a práce na trubním vedení, viz samostaná příloha</t>
  </si>
  <si>
    <t>-1142472990</t>
  </si>
  <si>
    <t>01 - 91</t>
  </si>
  <si>
    <t>Doplňující konstrukce, viz samostaná příloha</t>
  </si>
  <si>
    <t>-2102506494</t>
  </si>
  <si>
    <t>SO 02 - Splašková kanalizace</t>
  </si>
  <si>
    <t>Soupis:</t>
  </si>
  <si>
    <t>SO 02.1 - Gravitační splašková kanalizace</t>
  </si>
  <si>
    <t xml:space="preserve"> kanalizace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</si>
  <si>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</si>
  <si>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</si>
  <si>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</si>
  <si>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</si>
  <si>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</si>
  <si>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</si>
  <si>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</si>
  <si>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</si>
  <si>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</si>
  <si>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</si>
  <si>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</si>
  <si>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m2</t>
  </si>
  <si>
    <t>CS ÚRS 2025 02</t>
  </si>
  <si>
    <t>1691805729</t>
  </si>
  <si>
    <t>Online PSC</t>
  </si>
  <si>
    <t>https://podminky.urs.cz/item/CS_URS_2025_02/113107223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</si>
  <si>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</si>
  <si>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</si>
  <si>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-1159726537</t>
  </si>
  <si>
    <t>https://podminky.urs.cz/item/CS_URS_2025_02/113107242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</si>
  <si>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</si>
  <si>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</si>
  <si>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</si>
  <si>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1710423487</t>
  </si>
  <si>
    <t>https://podminky.urs.cz/item/CS_URS_2025_02/119001405</t>
  </si>
  <si>
    <t>119001423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</si>
  <si>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6 kabelů</t>
  </si>
  <si>
    <t>-1241526546</t>
  </si>
  <si>
    <t>https://podminky.urs.cz/item/CS_URS_2025_02/119001423</t>
  </si>
  <si>
    <t>132254205</t>
  </si>
  <si>
    <t>Hloubení zapažených rýh šířky přes 800 do 2 000 mm strojně s urovnáním dna do předepsaného profilu a spádu v hornině třídy těžitelnosti I skupiny 3 přes 500 do 1 000 m3</t>
  </si>
  <si>
    <t>m3</t>
  </si>
  <si>
    <t>-1490192760</t>
  </si>
  <si>
    <t>https://podminky.urs.cz/item/CS_URS_2025_02/132254205</t>
  </si>
  <si>
    <t>VV</t>
  </si>
  <si>
    <t>"stoka F" 365*0,3</t>
  </si>
  <si>
    <t>"stoka F-1" 150*0,3</t>
  </si>
  <si>
    <t>Součet</t>
  </si>
  <si>
    <t>132354205</t>
  </si>
  <si>
    <t>Hloubení zapažených rýh šířky přes 800 do 2 000 mm strojně s urovnáním dna do předepsaného profilu a spádu v hornině třídy těžitelnosti II skupiny 4 přes 500 do 1 000 m3</t>
  </si>
  <si>
    <t>-1091110164</t>
  </si>
  <si>
    <t>https://podminky.urs.cz/item/CS_URS_2025_02/132354205</t>
  </si>
  <si>
    <t>"stoka F" 365*0,2</t>
  </si>
  <si>
    <t>"stoka F-1" 150*0,2</t>
  </si>
  <si>
    <t>132454205</t>
  </si>
  <si>
    <t>Hloubení zapažených rýh šířky přes 800 do 2 000 mm strojně s urovnáním dna do předepsaného profilu a spádu v hornině třídy těžitelnosti II skupiny 5 přes 500 do 1 000 m3</t>
  </si>
  <si>
    <t>-365213924</t>
  </si>
  <si>
    <t>https://podminky.urs.cz/item/CS_URS_2025_02/132454205</t>
  </si>
  <si>
    <t>132554205</t>
  </si>
  <si>
    <t>Hloubení zapažených rýh šířky přes 800 do 2 000 mm strojně s urovnáním dna do předepsaného profilu a spádu v hornině třídy těžitelnosti III skupiny 6 přes 500 do 1 000 m3</t>
  </si>
  <si>
    <t>-1850078352</t>
  </si>
  <si>
    <t>https://podminky.urs.cz/item/CS_URS_2025_02/132554205</t>
  </si>
  <si>
    <t>151101102</t>
  </si>
  <si>
    <t>Zřízení pažení a rozepření stěn rýh pro podzemní vedení příložné pro jakoukoliv mezerovitost, hloubky přes 2 do 4 m</t>
  </si>
  <si>
    <t>1842148604</t>
  </si>
  <si>
    <t>https://podminky.urs.cz/item/CS_URS_2025_02/151101102</t>
  </si>
  <si>
    <t>"stoka F" 365*2</t>
  </si>
  <si>
    <t>"stoka F-1" 150*2</t>
  </si>
  <si>
    <t>151101112</t>
  </si>
  <si>
    <t>Odstranění pažení a rozepření stěn rýh pro podzemní vedení s uložením materiálu na vzdálenost do 3 m od kraje výkopu příložné, hloubky přes 2 do 4 m</t>
  </si>
  <si>
    <t>-800453451</t>
  </si>
  <si>
    <t>https://podminky.urs.cz/item/CS_URS_2025_02/151101112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</si>
  <si>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</si>
  <si>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</si>
  <si>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1558370133</t>
  </si>
  <si>
    <t>https://podminky.urs.cz/item/CS_URS_2025_02/162351123</t>
  </si>
  <si>
    <t>"stoka F, na mezideponii a zpět" (365-17,37-60,795)*2</t>
  </si>
  <si>
    <t>"stoka F-1, na mezideponii a zpet" (150-9-31,5)*2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</si>
  <si>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</si>
  <si>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</si>
  <si>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2125405956</t>
  </si>
  <si>
    <t>https://podminky.urs.cz/item/CS_URS_2025_02/162751157</t>
  </si>
  <si>
    <t>17,37+9+60,795+31,5</t>
  </si>
  <si>
    <t>167151112</t>
  </si>
  <si>
    <t>Nakládání, skládání a překládání neulehlého výkopku nebo sypaniny strojně nakládání, množství přes 100 m3, z hornin třídy těžitelnosti II, skupiny 4 a 5</t>
  </si>
  <si>
    <t>770807003</t>
  </si>
  <si>
    <t>https://podminky.urs.cz/item/CS_URS_2025_02/167151112</t>
  </si>
  <si>
    <t>"stoka F" 365-17,37-60,795</t>
  </si>
  <si>
    <t>"stoka F-1" 150-9-31,5</t>
  </si>
  <si>
    <t>171201201</t>
  </si>
  <si>
    <t>Uložení sypaniny na skládky nebo meziskládky bez hutnění s upravením uložené sypaniny do předepsaného tvaru</t>
  </si>
  <si>
    <t>-1321376629</t>
  </si>
  <si>
    <t>https://podminky.urs.cz/item/CS_URS_2025_02/171201201</t>
  </si>
  <si>
    <t>174151101</t>
  </si>
  <si>
    <t>Zásyp sypaninou z jakékoliv horniny strojně s uložením výkopku ve vrstvách se zhutněním jam, šachet, rýh nebo kolem objektů v těchto vykopávkách</t>
  </si>
  <si>
    <t>-281134042</t>
  </si>
  <si>
    <t>https://podminky.urs.cz/item/CS_URS_2025_02/174151101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</si>
  <si>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</si>
  <si>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</si>
  <si>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-1174372093</t>
  </si>
  <si>
    <t>https://podminky.urs.cz/item/CS_URS_2025_02/175151101</t>
  </si>
  <si>
    <t>"stoka F" 173,7*0,35*1</t>
  </si>
  <si>
    <t>"stoka F-1" 90*0,35*1</t>
  </si>
  <si>
    <t>M</t>
  </si>
  <si>
    <t>58337600</t>
  </si>
  <si>
    <t>štěrkopísek frakce 0/45</t>
  </si>
  <si>
    <t>t</t>
  </si>
  <si>
    <t>940819815</t>
  </si>
  <si>
    <t>"stoka F" 173,7*0,35*1*1,8</t>
  </si>
  <si>
    <t>"stoka F-1" 90*0,35*1*1,8</t>
  </si>
  <si>
    <t>181951114</t>
  </si>
  <si>
    <t>Úprava pláně vyrovnáním výškových rozdílů strojně v hornině třídy těžitelnosti II, skupiny 4 a 5 se zhutněním</t>
  </si>
  <si>
    <t>-350585150</t>
  </si>
  <si>
    <t>https://podminky.urs.cz/item/CS_URS_2025_02/181951114</t>
  </si>
  <si>
    <t>"stoka F" 173,7*1*0,5</t>
  </si>
  <si>
    <t>"stoka F-1" 90*1*0,5</t>
  </si>
  <si>
    <t>181951116</t>
  </si>
  <si>
    <t>Úprava pláně vyrovnáním výškových rozdílů strojně v hornině třídy těžitelnosti III, skupiny 6 se zhutněním</t>
  </si>
  <si>
    <t>-1676036795</t>
  </si>
  <si>
    <t>https://podminky.urs.cz/item/CS_URS_2025_02/181951116</t>
  </si>
  <si>
    <t>Vodorovné konstrukce</t>
  </si>
  <si>
    <t>451573111</t>
  </si>
  <si>
    <t>Lože pod potrubí, stoky a drobné objekty v otevřeném výkopu z písku a štěrkopísku do 63 mm</t>
  </si>
  <si>
    <t>1740585882</t>
  </si>
  <si>
    <t>https://podminky.urs.cz/item/CS_URS_2025_02/451573111</t>
  </si>
  <si>
    <t>"stoka F" 173,7*0,1*1</t>
  </si>
  <si>
    <t>"stoka F-1" 90*0,1*1</t>
  </si>
  <si>
    <t>452311161</t>
  </si>
  <si>
    <t>Podkladní a zajišťovací konstrukce z betonu prostého v otevřeném výkopu bez zvýšených nároků na prostředí desky pod potrubí, stoky a drobné objekty z betonu tř. C 25/30</t>
  </si>
  <si>
    <t>1085023437</t>
  </si>
  <si>
    <t>https://podminky.urs.cz/item/CS_URS_2025_02/452311161</t>
  </si>
  <si>
    <t>"pod šachty" (7+2)*1,4*1,4*0,1</t>
  </si>
  <si>
    <t>22</t>
  </si>
  <si>
    <t>452351111</t>
  </si>
  <si>
    <t>Bednění podkladních a zajišťovacích konstrukcí v otevřeném výkopu desek nebo sedlových loží pod potrubí, stoky a drobné objekty zřízení</t>
  </si>
  <si>
    <t>303065310</t>
  </si>
  <si>
    <t>https://podminky.urs.cz/item/CS_URS_2025_02/452351111</t>
  </si>
  <si>
    <t>9*1,4*4*0,1</t>
  </si>
  <si>
    <t>23</t>
  </si>
  <si>
    <t>452351112</t>
  </si>
  <si>
    <t>Bednění podkladních a zajišťovacích konstrukcí v otevřeném výkopu desek nebo sedlových loží pod potrubí, stoky a drobné objekty odstranění</t>
  </si>
  <si>
    <t>454571672</t>
  </si>
  <si>
    <t>https://podminky.urs.cz/item/CS_URS_2025_02/452351112</t>
  </si>
  <si>
    <t>Trubní vedení</t>
  </si>
  <si>
    <t>24</t>
  </si>
  <si>
    <t>871363123</t>
  </si>
  <si>
    <t>Montáž kanalizačního potrubí z tvrdého PVC-U hladkého plnostěnného tuhost SN 12 DN 250</t>
  </si>
  <si>
    <t>877187233</t>
  </si>
  <si>
    <t>https://podminky.urs.cz/item/CS_URS_2025_02/871363123</t>
  </si>
  <si>
    <t>"stoka F" 173,7</t>
  </si>
  <si>
    <t>"stoka F-1" 90</t>
  </si>
  <si>
    <t>25</t>
  </si>
  <si>
    <t>28612013</t>
  </si>
  <si>
    <t>trubka kanalizační PVC plnostěnná třívrstvá DN 250x6000mm SN12</t>
  </si>
  <si>
    <t>-1217829401</t>
  </si>
  <si>
    <t>"stoka F" 173,7*1,05</t>
  </si>
  <si>
    <t>"stoka F-1" 90*1,05</t>
  </si>
  <si>
    <t>26</t>
  </si>
  <si>
    <t>892381111</t>
  </si>
  <si>
    <t>Tlakové zkoušky vodou na potrubí DN 250, 300 nebo 350</t>
  </si>
  <si>
    <t>-1764005351</t>
  </si>
  <si>
    <t>https://podminky.urs.cz/item/CS_URS_2025_02/892381111</t>
  </si>
  <si>
    <t>27</t>
  </si>
  <si>
    <t>894411311</t>
  </si>
  <si>
    <t>Osazení betonových nebo železobetonových dílců pro šachty skruží rovných</t>
  </si>
  <si>
    <t>kus</t>
  </si>
  <si>
    <t>-2141380364</t>
  </si>
  <si>
    <t>https://podminky.urs.cz/item/CS_URS_2025_02/894411311</t>
  </si>
  <si>
    <t>28</t>
  </si>
  <si>
    <t>59224160</t>
  </si>
  <si>
    <t>skruž betonová kanalizační se stupadly 100x25x12cm</t>
  </si>
  <si>
    <t>1564151760</t>
  </si>
  <si>
    <t>29</t>
  </si>
  <si>
    <t>59224161</t>
  </si>
  <si>
    <t>skruž betonová kanalizační se stupadly 100x50x12cm</t>
  </si>
  <si>
    <t>1147799986</t>
  </si>
  <si>
    <t>30</t>
  </si>
  <si>
    <t>59224185</t>
  </si>
  <si>
    <t>prstenec šachtový vyrovnávací betonový 625x120x60mm</t>
  </si>
  <si>
    <t>-1289970573</t>
  </si>
  <si>
    <t>31</t>
  </si>
  <si>
    <t>59224187</t>
  </si>
  <si>
    <t>prstenec šachtový vyrovnávací betonový 625x120x100mm</t>
  </si>
  <si>
    <t>951672581</t>
  </si>
  <si>
    <t>32</t>
  </si>
  <si>
    <t>59224188</t>
  </si>
  <si>
    <t>prstenec šachtový vyrovnávací betonový 625x120x120mm</t>
  </si>
  <si>
    <t>1430790261</t>
  </si>
  <si>
    <t>33</t>
  </si>
  <si>
    <t>59224348</t>
  </si>
  <si>
    <t>těsnění elastomerové pro spojení šachetních dílů DN 1000</t>
  </si>
  <si>
    <t>-1222489613</t>
  </si>
  <si>
    <t>34</t>
  </si>
  <si>
    <t>894412411</t>
  </si>
  <si>
    <t>Osazení betonových nebo železobetonových dílců pro šachty skruží přechodových</t>
  </si>
  <si>
    <t>1807115610</t>
  </si>
  <si>
    <t>https://podminky.urs.cz/item/CS_URS_2025_02/894412411</t>
  </si>
  <si>
    <t>35</t>
  </si>
  <si>
    <t>59224168</t>
  </si>
  <si>
    <t>skruž betonová přechodová 62,5/100x60x12cm stupadla poplastovaná kapsová</t>
  </si>
  <si>
    <t>1334319480</t>
  </si>
  <si>
    <t>36</t>
  </si>
  <si>
    <t>894414111</t>
  </si>
  <si>
    <t>Osazení betonových nebo železobetonových dílců pro šachty skruží základových (dno)</t>
  </si>
  <si>
    <t>-489424984</t>
  </si>
  <si>
    <t>https://podminky.urs.cz/item/CS_URS_2025_02/894414111</t>
  </si>
  <si>
    <t>37</t>
  </si>
  <si>
    <t>59224337</t>
  </si>
  <si>
    <t>dno betonové šachty DN 1000 kanalizační výšky 60cm</t>
  </si>
  <si>
    <t>1142991530</t>
  </si>
  <si>
    <t>38</t>
  </si>
  <si>
    <t>59224339</t>
  </si>
  <si>
    <t>dno betonové šachty DN 1000 kanalizační výšky 100cm</t>
  </si>
  <si>
    <t>526786443</t>
  </si>
  <si>
    <t>39</t>
  </si>
  <si>
    <t>899104112</t>
  </si>
  <si>
    <t>Osazení poklopů šachtových litinových, ocelových nebo železobetonových včetně rámů pro třídu zatížení D400, E600</t>
  </si>
  <si>
    <t>-774011127</t>
  </si>
  <si>
    <t>https://podminky.urs.cz/item/CS_URS_2025_02/899104112</t>
  </si>
  <si>
    <t>40</t>
  </si>
  <si>
    <t>55241017</t>
  </si>
  <si>
    <t>poklop šachtový litinový kruhový DN 600 bez ventilace tř D400 pro běžný provoz</t>
  </si>
  <si>
    <t>553666105</t>
  </si>
  <si>
    <t>997</t>
  </si>
  <si>
    <t>Přesun sutě</t>
  </si>
  <si>
    <t>41</t>
  </si>
  <si>
    <t>997013501</t>
  </si>
  <si>
    <t>Odvoz suti a vybouraných hmot na skládku nebo meziskládku se složením, na vzdálenost do 1 km</t>
  </si>
  <si>
    <t>957929518</t>
  </si>
  <si>
    <t>https://podminky.urs.cz/item/CS_URS_2025_02/997013501</t>
  </si>
  <si>
    <t>42</t>
  </si>
  <si>
    <t>997013509</t>
  </si>
  <si>
    <t>Odvoz suti a vybouraných hmot na skládku nebo meziskládku se složením, na vzdálenost Příplatek k ceně za každý další započatý 1 km přes 1 km</t>
  </si>
  <si>
    <t>118414432</t>
  </si>
  <si>
    <t>https://podminky.urs.cz/item/CS_URS_2025_02/997013509</t>
  </si>
  <si>
    <t>43</t>
  </si>
  <si>
    <t>997013873</t>
  </si>
  <si>
    <t>Poplatek za uložení stavebního odpadu na recyklační skládce (skládkovné) zeminy a kamení zatříděného do Katalogu odpadů pod kódem 17 05 04</t>
  </si>
  <si>
    <t>1137798627</t>
  </si>
  <si>
    <t>https://podminky.urs.cz/item/CS_URS_2025_02/997013873</t>
  </si>
  <si>
    <t>6,6*9 'Přepočtené koeficientem množství</t>
  </si>
  <si>
    <t>44</t>
  </si>
  <si>
    <t>997013875</t>
  </si>
  <si>
    <t>Poplatek za uložení stavebního odpadu na recyklační skládce (skládkovné) asfaltového bez obsahu dehtu zatříděného do Katalogu odpadů pod kódem 17 03 02</t>
  </si>
  <si>
    <t>1555116769</t>
  </si>
  <si>
    <t>https://podminky.urs.cz/item/CS_URS_2025_02/997013875</t>
  </si>
  <si>
    <t>998</t>
  </si>
  <si>
    <t>Přesun hmot</t>
  </si>
  <si>
    <t>45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</si>
  <si>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</si>
  <si>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</si>
  <si>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1575017836</t>
  </si>
  <si>
    <t>https://podminky.urs.cz/item/CS_URS_2025_02/998276101</t>
  </si>
  <si>
    <t>SO 02.2 - Čerpací stanice ČS5 s výtlakem V5</t>
  </si>
  <si>
    <t xml:space="preserve">    2 - Zakládání</t>
  </si>
  <si>
    <t xml:space="preserve">    3 - Svislé a kompletní konstrukce</t>
  </si>
  <si>
    <t xml:space="preserve">    9 - Ostatní konstrukce a práce, bourání</t>
  </si>
  <si>
    <t>-866656956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</si>
  <si>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</si>
  <si>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</si>
  <si>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-1099993656</t>
  </si>
  <si>
    <t>https://podminky.urs.cz/item/CS_URS_2025_02/119001412</t>
  </si>
  <si>
    <t>131251204</t>
  </si>
  <si>
    <t>Hloubení zapažených jam a zářezů strojně s urovnáním dna do předepsaného profilu a spádu v hornině třídy těžitelnosti I skupiny 3 přes 100 do 500 m3</t>
  </si>
  <si>
    <t>-1684068680</t>
  </si>
  <si>
    <t>https://podminky.urs.cz/item/CS_URS_2025_02/131251204</t>
  </si>
  <si>
    <t>5*5*4,5*0,15</t>
  </si>
  <si>
    <t>131351204</t>
  </si>
  <si>
    <t>Hloubení zapažených jam a zářezů strojně s urovnáním dna do předepsaného profilu a spádu v hornině třídy těžitelnosti II skupiny 4 přes 100 do 500 m3</t>
  </si>
  <si>
    <t>-1825531788</t>
  </si>
  <si>
    <t>https://podminky.urs.cz/item/CS_URS_2025_02/131351204</t>
  </si>
  <si>
    <t>131451204</t>
  </si>
  <si>
    <t>Hloubení zapažených jam a zářezů strojně s urovnáním dna do předepsaného profilu a spádu v hornině třídy těžitelnosti II skupiny 5 přes 100 do 500 m3</t>
  </si>
  <si>
    <t>334326291</t>
  </si>
  <si>
    <t>https://podminky.urs.cz/item/CS_URS_2025_02/131451204</t>
  </si>
  <si>
    <t>5*5*4,5*0,2</t>
  </si>
  <si>
    <t>131551204</t>
  </si>
  <si>
    <t>Hloubení zapažených jam a zářezů strojně s urovnáním dna do předepsaného profilu a spádu v hornině třídy těžitelnosti III skupiny 6 přes 100 do 500 m3</t>
  </si>
  <si>
    <t>-1841339111</t>
  </si>
  <si>
    <t>https://podminky.urs.cz/item/CS_URS_2025_02/131551204</t>
  </si>
  <si>
    <t>5*5*4,5*0,5</t>
  </si>
  <si>
    <t>132254204</t>
  </si>
  <si>
    <t>Hloubení zapažených rýh šířky přes 800 do 2 000 mm strojně s urovnáním dna do předepsaného profilu a spádu v hornině třídy těžitelnosti I skupiny 3 přes 100 do 500 m3</t>
  </si>
  <si>
    <t>1568864934</t>
  </si>
  <si>
    <t>https://podminky.urs.cz/item/CS_URS_2025_02/132254204</t>
  </si>
  <si>
    <t>245*0,3</t>
  </si>
  <si>
    <t>132354204</t>
  </si>
  <si>
    <t>Hloubení zapažených rýh šířky přes 800 do 2 000 mm strojně s urovnáním dna do předepsaného profilu a spádu v hornině třídy těžitelnosti II skupiny 4 přes 100 do 500 m3</t>
  </si>
  <si>
    <t>-792239784</t>
  </si>
  <si>
    <t>https://podminky.urs.cz/item/CS_URS_2025_02/132354204</t>
  </si>
  <si>
    <t>245*0,2</t>
  </si>
  <si>
    <t>132454204</t>
  </si>
  <si>
    <t>Hloubení zapažených rýh šířky přes 800 do 2 000 mm strojně s urovnáním dna do předepsaného profilu a spádu v hornině třídy těžitelnosti II skupiny 5 přes 100 do 500 m3</t>
  </si>
  <si>
    <t>2072407338</t>
  </si>
  <si>
    <t>https://podminky.urs.cz/item/CS_URS_2025_02/132454204</t>
  </si>
  <si>
    <t>132554204</t>
  </si>
  <si>
    <t>Hloubení zapažených rýh šířky přes 800 do 2 000 mm strojně s urovnáním dna do předepsaného profilu a spádu v hornině třídy těžitelnosti III skupiny 6 přes 100 do 500 m3</t>
  </si>
  <si>
    <t>957889064</t>
  </si>
  <si>
    <t>https://podminky.urs.cz/item/CS_URS_2025_02/132554204</t>
  </si>
  <si>
    <t>151101101</t>
  </si>
  <si>
    <t>Zřízení pažení a rozepření stěn rýh pro podzemní vedení příložné pro jakoukoliv mezerovitost, hloubky do 2 m</t>
  </si>
  <si>
    <t>924543190</t>
  </si>
  <si>
    <t>https://podminky.urs.cz/item/CS_URS_2025_02/151101101</t>
  </si>
  <si>
    <t>245</t>
  </si>
  <si>
    <t>151101111</t>
  </si>
  <si>
    <t>Odstranění pažení a rozepření stěn rýh pro podzemní vedení s uložením materiálu na vzdálenost do 3 m od kraje výkopu příložné, hloubky do 2 m</t>
  </si>
  <si>
    <t>320171463</t>
  </si>
  <si>
    <t>https://podminky.urs.cz/item/CS_URS_2025_02/151101111</t>
  </si>
  <si>
    <t>151201202</t>
  </si>
  <si>
    <t>Zřízení pažení stěn výkopu bez rozepření nebo vzepření zátažné, hloubky přes 4 do 8 m</t>
  </si>
  <si>
    <t>1686659870</t>
  </si>
  <si>
    <t>https://podminky.urs.cz/item/CS_URS_2025_02/151201202</t>
  </si>
  <si>
    <t>151201212</t>
  </si>
  <si>
    <t>Odstranění pažení stěn výkopu bez rozepření nebo vzepření s uložením pažin na vzdálenost do 3 m od okraje výkopu zátažné, hloubky přes 4 do 8 m</t>
  </si>
  <si>
    <t>1590280085</t>
  </si>
  <si>
    <t>https://podminky.urs.cz/item/CS_URS_2025_02/151201212</t>
  </si>
  <si>
    <t>151201301</t>
  </si>
  <si>
    <t>Zřízení rozepření zapažených stěn výkopů s potřebným přepažováním při pažení zátažném, hloubky do 4 m</t>
  </si>
  <si>
    <t>1637137930</t>
  </si>
  <si>
    <t>https://podminky.urs.cz/item/CS_URS_2025_02/151201301</t>
  </si>
  <si>
    <t>151201311</t>
  </si>
  <si>
    <t>Odstranění rozepření stěn výkopů s uložením materiálu na vzdálenost do 3 m od okraje výkopu pažení zátažného, hloubky do 4 m</t>
  </si>
  <si>
    <t>-1672517058</t>
  </si>
  <si>
    <t>https://podminky.urs.cz/item/CS_URS_2025_02/151201311</t>
  </si>
  <si>
    <t>161151123</t>
  </si>
  <si>
    <t>Svislé přemístění výkopku strojně bez naložení do dopravní nádoby avšak s vyprázdněním dopravní nádoby na hromadu nebo do dopravního prostředku z horniny třídy těžitelnosti III skupiny 6 a 7 při hloubce výkopu přes 4 do 8 m</t>
  </si>
  <si>
    <t>-1016738231</t>
  </si>
  <si>
    <t>https://podminky.urs.cz/item/CS_URS_2025_02/161151123</t>
  </si>
  <si>
    <t>1482570718</t>
  </si>
  <si>
    <t>"potrubí, mezideponie a zpět" (245-16,28-48,84)*2</t>
  </si>
  <si>
    <t>"čerpací stanice, mezideponie a zpět"(5*5*4,5-4,9*4,5)*2</t>
  </si>
  <si>
    <t>668417891</t>
  </si>
  <si>
    <t>"přebytek potrubí" 65,12</t>
  </si>
  <si>
    <t>"přebytek ČS" 22,05</t>
  </si>
  <si>
    <t>-1943008739</t>
  </si>
  <si>
    <t>"potrubí" 245-16,28-48,84</t>
  </si>
  <si>
    <t>"čerpací stanice" 5*5*4,5-4,9*4,5</t>
  </si>
  <si>
    <t>-531785366</t>
  </si>
  <si>
    <t>39586268</t>
  </si>
  <si>
    <t>1460674395</t>
  </si>
  <si>
    <t>"rýha" 162,8*0,3*1</t>
  </si>
  <si>
    <t>820034563</t>
  </si>
  <si>
    <t>162,8*0,3*1*1,8</t>
  </si>
  <si>
    <t>-654509714</t>
  </si>
  <si>
    <t>162,8*1</t>
  </si>
  <si>
    <t>934548578</t>
  </si>
  <si>
    <t>5*5</t>
  </si>
  <si>
    <t>Zakládání</t>
  </si>
  <si>
    <t>271532211</t>
  </si>
  <si>
    <t>Podsyp pod základové konstrukce se zhutněním a urovnáním povrchu z kameniva hrubého, frakce 32 - 63 mm</t>
  </si>
  <si>
    <t>-1979153057</t>
  </si>
  <si>
    <t>https://podminky.urs.cz/item/CS_URS_2025_02/271532211</t>
  </si>
  <si>
    <t>"ČS" 5*5*0,3</t>
  </si>
  <si>
    <t>273321511</t>
  </si>
  <si>
    <t>Základy z betonu železového (bez výztuže) desky z betonu bez zvláštních nároků na prostředí tř. C 25/30</t>
  </si>
  <si>
    <t>1396795361</t>
  </si>
  <si>
    <t>https://podminky.urs.cz/item/CS_URS_2025_02/273321511</t>
  </si>
  <si>
    <t>"šachty" 1,4*1,4*0,1*9</t>
  </si>
  <si>
    <t>273351121</t>
  </si>
  <si>
    <t>Bednění základů desek zřízení</t>
  </si>
  <si>
    <t>1694758246</t>
  </si>
  <si>
    <t>https://podminky.urs.cz/item/CS_URS_2025_02/273351121</t>
  </si>
  <si>
    <t>"šachty" 1,4*4*0,1*9</t>
  </si>
  <si>
    <t>273351122</t>
  </si>
  <si>
    <t>Bednění základů desek odstranění</t>
  </si>
  <si>
    <t>267678503</t>
  </si>
  <si>
    <t>https://podminky.urs.cz/item/CS_URS_2025_02/273351122</t>
  </si>
  <si>
    <t>1,4*4*0,1*9</t>
  </si>
  <si>
    <t>273362021</t>
  </si>
  <si>
    <t>Výztuž základů desek ze svařovaných sítí z drátů typu KARI</t>
  </si>
  <si>
    <t>823154005</t>
  </si>
  <si>
    <t>https://podminky.urs.cz/item/CS_URS_2025_02/273362021</t>
  </si>
  <si>
    <t>1,4*1,4*3,03*1,4*0,001*9</t>
  </si>
  <si>
    <t>292111111</t>
  </si>
  <si>
    <t>Pomocná konstrukce pro zvláštní zakládání staveb ocelová z terénu zřízení</t>
  </si>
  <si>
    <t>748603421</t>
  </si>
  <si>
    <t>https://podminky.urs.cz/item/CS_URS_2025_02/292111111</t>
  </si>
  <si>
    <t xml:space="preserve"> 7,0512</t>
  </si>
  <si>
    <t>292111112</t>
  </si>
  <si>
    <t>Pomocná konstrukce pro zvláštní zakládání staveb ocelová z terénu odstranění</t>
  </si>
  <si>
    <t>-1043570674</t>
  </si>
  <si>
    <t>https://podminky.urs.cz/item/CS_URS_2025_02/292111112</t>
  </si>
  <si>
    <t>7,0512</t>
  </si>
  <si>
    <t>13010746</t>
  </si>
  <si>
    <t>ocel profilová jakost S235JR (11 375) průřez IPE 140</t>
  </si>
  <si>
    <t>1403950077</t>
  </si>
  <si>
    <t>P</t>
  </si>
  <si>
    <t>Poznámka k položce:_x000d_
Hmotnost: 10,60 kg/m</t>
  </si>
  <si>
    <t>"obratovost 25%" 915,2*0,001*0,25</t>
  </si>
  <si>
    <t>13010748</t>
  </si>
  <si>
    <t>ocel profilová jakost S235JR (11 375) průřez IPE 160</t>
  </si>
  <si>
    <t>-1075332912</t>
  </si>
  <si>
    <t>Poznámka k položce:_x000d_
Hmotnost: 16,20 kg/m</t>
  </si>
  <si>
    <t>"obratovost 25%" 716*0,001*0,25</t>
  </si>
  <si>
    <t>13010760</t>
  </si>
  <si>
    <t>ocel profilová jakost S235JR (11 375) průřez IPE 300</t>
  </si>
  <si>
    <t>-1831409680</t>
  </si>
  <si>
    <t>Poznámka k položce:_x000d_
Hmotnost: 43,30 kg/m</t>
  </si>
  <si>
    <t>"obratovost 25%" 5420*0,001*0,25</t>
  </si>
  <si>
    <t>Svislé a kompletní konstrukce</t>
  </si>
  <si>
    <t>380326232</t>
  </si>
  <si>
    <t>Kompletní konstrukce čistíren odpadních vod, nádrží, vodojemů, kanálů z betonu železového bez výztuže a bednění pro prostředí s mrazovými cykly tř. C 25/30, tl. přes 150 do 300 mm</t>
  </si>
  <si>
    <t>-1490007394</t>
  </si>
  <si>
    <t>https://podminky.urs.cz/item/CS_URS_2025_02/380326232</t>
  </si>
  <si>
    <t>"ČS, obetonování" (6,5-4,1)*2,1</t>
  </si>
  <si>
    <t>"ČS, základová deska" 7,5*0,2</t>
  </si>
  <si>
    <t>"ČS, dobetonování dna" 0,5</t>
  </si>
  <si>
    <t>380356231</t>
  </si>
  <si>
    <t>Bednění kompletních konstrukcí čistíren odpadních vod, nádrží, vodojemů, kanálů konstrukcí neomítaných z betonu prostého nebo železového ploch rovinných zřízení</t>
  </si>
  <si>
    <t>-1584237728</t>
  </si>
  <si>
    <t>https://podminky.urs.cz/item/CS_URS_2025_02/380356231</t>
  </si>
  <si>
    <t>"ČS, obetonování" 9,3*2,1</t>
  </si>
  <si>
    <t>"ČS, základ" 10*0,2</t>
  </si>
  <si>
    <t>380356232</t>
  </si>
  <si>
    <t>Bednění kompletních konstrukcí čistíren odpadních vod, nádrží, vodojemů, kanálů konstrukcí neomítaných z betonu prostého nebo železového ploch rovinných odstranění</t>
  </si>
  <si>
    <t>-263396524</t>
  </si>
  <si>
    <t>https://podminky.urs.cz/item/CS_URS_2025_02/380356232</t>
  </si>
  <si>
    <t>380361011</t>
  </si>
  <si>
    <t>Výztuž kompletních konstrukcí čistíren odpadních vod, nádrží, vodojemů, kanálů ze svařovaných sítí z drátů typu KARI</t>
  </si>
  <si>
    <t>-2037398139</t>
  </si>
  <si>
    <t>https://podminky.urs.cz/item/CS_URS_2025_02/380361011</t>
  </si>
  <si>
    <t>7,5*3,03*1,4*0,001</t>
  </si>
  <si>
    <t>-466212893</t>
  </si>
  <si>
    <t>"rýha" 162,8*0,1*1</t>
  </si>
  <si>
    <t>871254301</t>
  </si>
  <si>
    <t>Montáž kanalizačního potrubí z polyetylenu PE100 RC svařovaných na tupo v otevřeném výkopu ve sklonu do 20 % SDR 17/PN 10 d 90 x 5,4 mm</t>
  </si>
  <si>
    <t>1557483312</t>
  </si>
  <si>
    <t>https://podminky.urs.cz/item/CS_URS_2025_02/871254301</t>
  </si>
  <si>
    <t>28613844</t>
  </si>
  <si>
    <t>trubka plastová HDPE-100 vodovodní PN10 D 90x5,4mm</t>
  </si>
  <si>
    <t>806194983</t>
  </si>
  <si>
    <t>162,8*1,05</t>
  </si>
  <si>
    <t>28615974</t>
  </si>
  <si>
    <t>elektrospojka SDR11 PE 100 PN16 D 90mm</t>
  </si>
  <si>
    <t>-1034481038</t>
  </si>
  <si>
    <t>28653135</t>
  </si>
  <si>
    <t>nákružek lemový PE 100 SDR11 90mm</t>
  </si>
  <si>
    <t>449293083</t>
  </si>
  <si>
    <t>46</t>
  </si>
  <si>
    <t>28654368</t>
  </si>
  <si>
    <t>příruba volná k lemovému nákružku z polypropylénu 90</t>
  </si>
  <si>
    <t>1398397311</t>
  </si>
  <si>
    <t>47</t>
  </si>
  <si>
    <t>28614897</t>
  </si>
  <si>
    <t>oblouk 45° SDR11 PE 100 RC PN16 D 90mm</t>
  </si>
  <si>
    <t>-1699618100</t>
  </si>
  <si>
    <t>48</t>
  </si>
  <si>
    <t>871228111</t>
  </si>
  <si>
    <t>Kladení drenážního potrubí z plastických hmot do připravené rýhy z tvrdého PVC, průměru přes 90 do 150 mm</t>
  </si>
  <si>
    <t>1294899326</t>
  </si>
  <si>
    <t>https://podminky.urs.cz/item/CS_URS_2025_02/871228111</t>
  </si>
  <si>
    <t>49</t>
  </si>
  <si>
    <t>28611223</t>
  </si>
  <si>
    <t>trubka drenážní flexibilní celoperforovaná PVC-U SN 4 DN 100 pro meliorace, dočasné nebo odlehčovací drenáže</t>
  </si>
  <si>
    <t>771660939</t>
  </si>
  <si>
    <t>50</t>
  </si>
  <si>
    <t>28611149</t>
  </si>
  <si>
    <t>trubka kanalizační PVC DN 500x1000mm SN4</t>
  </si>
  <si>
    <t>2101256311</t>
  </si>
  <si>
    <t>51</t>
  </si>
  <si>
    <t>892241111</t>
  </si>
  <si>
    <t>Tlakové zkoušky vodou na potrubí DN do 80</t>
  </si>
  <si>
    <t>-1081156294</t>
  </si>
  <si>
    <t>https://podminky.urs.cz/item/CS_URS_2025_02/892241111</t>
  </si>
  <si>
    <t>52</t>
  </si>
  <si>
    <t>892372111</t>
  </si>
  <si>
    <t>Tlakové zkoušky vodou zabezpečení konců potrubí při tlakových zkouškách DN do 300</t>
  </si>
  <si>
    <t>399204874</t>
  </si>
  <si>
    <t>https://podminky.urs.cz/item/CS_URS_2025_02/892372111</t>
  </si>
  <si>
    <t>53</t>
  </si>
  <si>
    <t>1994324681</t>
  </si>
  <si>
    <t>54</t>
  </si>
  <si>
    <t>59226019</t>
  </si>
  <si>
    <t>skruž kruhové nádrže DN 2000 v 1000mm užitný objem 3,140m3</t>
  </si>
  <si>
    <t>303494878</t>
  </si>
  <si>
    <t>55</t>
  </si>
  <si>
    <t>-854931925</t>
  </si>
  <si>
    <t>56</t>
  </si>
  <si>
    <t>59226036</t>
  </si>
  <si>
    <t>deska zákrytová kruhové nádrže DN 2000 se stěnou tl přes 100mm v 200mm otvor 2x d 625mm</t>
  </si>
  <si>
    <t>-287658861</t>
  </si>
  <si>
    <t>57</t>
  </si>
  <si>
    <t>119105087</t>
  </si>
  <si>
    <t>58</t>
  </si>
  <si>
    <t>59226003</t>
  </si>
  <si>
    <t>dno kruhové nádrže DN 2000 stěna tl přes 100mm v 1750mm užitný objem 5,498m3</t>
  </si>
  <si>
    <t>-1201189608</t>
  </si>
  <si>
    <t>59</t>
  </si>
  <si>
    <t>899721112</t>
  </si>
  <si>
    <t>Signalizační vodič na potrubí DN nad 150 mm</t>
  </si>
  <si>
    <t>1477722030</t>
  </si>
  <si>
    <t>https://podminky.urs.cz/item/CS_URS_2025_02/899721112</t>
  </si>
  <si>
    <t>60</t>
  </si>
  <si>
    <t>899722113</t>
  </si>
  <si>
    <t>Krytí potrubí z plastů výstražnou fólií z PVC šířky přes 25 do 34 cm</t>
  </si>
  <si>
    <t>1094763698</t>
  </si>
  <si>
    <t>https://podminky.urs.cz/item/CS_URS_2025_02/899722113</t>
  </si>
  <si>
    <t>61</t>
  </si>
  <si>
    <t>R9001</t>
  </si>
  <si>
    <t>Parametry čerpadel: 	_x000d_
oběžné kolo/průchodnost 65 mm _x000d_
Q = 6 l/s, H = 15 m_x000d_
elektromotor: 3 kW / 2750 ot.min-1_x000d_
materiálové provedení: litina_x000d_
příslušenství v ceně: spouštěcí zařízení do 4,5 m (vedení tyčemi), 10 m el. kabelu, teplotní a vlhkostní ochrana_x000d_
	hmotnost: 92 kg_x000d_
Čerpadla jsou dimenzována na kanalizační tlakové potrubí:_x000d_
navrhované potrubí: PE 100 SDR17 90x5,4 mm_x000d_
délka výtlaku: 162,8 m</t>
  </si>
  <si>
    <t>1835684810</t>
  </si>
  <si>
    <t>62</t>
  </si>
  <si>
    <t>R9002</t>
  </si>
  <si>
    <t>Technologické vystrojení pro čerpadla DN 80 - PLAST:_x000d_
trubní rozvody DN 80 včetně uchycení potrubí - PLAST _x000d_
zpětná klapka DN 80 2ks_x000d_
uzavírací šoupě DN 80 2ks_x000d_
vývod pro proplach + rychlospojka_x000d_
vodící trubka pro čerpadlo_x000d_
pozink řetěz_x000d_
spojovací materiál</t>
  </si>
  <si>
    <t>472660184</t>
  </si>
  <si>
    <t>63</t>
  </si>
  <si>
    <t>R8003</t>
  </si>
  <si>
    <t>Součástí dodávky je i el. rozvaděč RCS4P nad 4 kw_x000d_
Automatika pro 2 čerpadla nad 5 kw, řízená pomocí modulu ESH21, akustická signalizace při dosažení hladiny maximální a poruše motoru, ruční režim chodu, spínání 3x plovákovým spínačem nebo kombinací plováků a elektrod, signalizace 5-ti provozních a poruchových stavů. Střídavý chod, tepelná ochrana vinutí motoru čerpadla, zásuvka 230V, dálkový přenos dat pomocí GSM se zálohovým zdrojem, plastový pilíř. Prostředí instalace venkovní. Stupeň ochrany 55/20.</t>
  </si>
  <si>
    <t>-468579044</t>
  </si>
  <si>
    <t>64</t>
  </si>
  <si>
    <t>R8004</t>
  </si>
  <si>
    <t>Čerpací stanice bude vybavena:_x000d_
nerezový uzamykatelným poklopem 800 x 600 mm (3ks)_x000d_
vstupním nerezovým žebříkem, výsuvná madla nerez¨_x000d_
montážní plošina provedení nerez - kompozit_x000d_
patka pro zdvíhací zařízení ROJ 150</t>
  </si>
  <si>
    <t>1408947749</t>
  </si>
  <si>
    <t>Ostatní konstrukce a práce, bourání</t>
  </si>
  <si>
    <t>65</t>
  </si>
  <si>
    <t>933901111</t>
  </si>
  <si>
    <t>Zkoušky objektů a vymývání provedení zkoušky vodotěsnosti betonové nádrže jakéhokoliv druhu a tvaru, o obsahu do 1000 m3</t>
  </si>
  <si>
    <t>-1582446478</t>
  </si>
  <si>
    <t>https://podminky.urs.cz/item/CS_URS_2025_02/933901111</t>
  </si>
  <si>
    <t>3,14*3,75</t>
  </si>
  <si>
    <t>66</t>
  </si>
  <si>
    <t>933901311</t>
  </si>
  <si>
    <t>Zkoušky objektů a vymývání naplnění a vyprázdnění nádrže pro účely vymývací (proplachovací) o obsahu do 1000 m3</t>
  </si>
  <si>
    <t>1714925878</t>
  </si>
  <si>
    <t>https://podminky.urs.cz/item/CS_URS_2025_02/933901311</t>
  </si>
  <si>
    <t>67</t>
  </si>
  <si>
    <t>08211320</t>
  </si>
  <si>
    <t>voda pitná pro smluvní odběratele</t>
  </si>
  <si>
    <t>-1799390256</t>
  </si>
  <si>
    <t>68</t>
  </si>
  <si>
    <t>952903112</t>
  </si>
  <si>
    <t>Vyčištění objektů čistíren odpadních vod, nádrží, žlabů nebo kanálů světlé výšky prostoru do 3,5 m</t>
  </si>
  <si>
    <t>475310543</t>
  </si>
  <si>
    <t>https://podminky.urs.cz/item/CS_URS_2025_02/952903112</t>
  </si>
  <si>
    <t>3,14+12,56*3,75</t>
  </si>
  <si>
    <t>69</t>
  </si>
  <si>
    <t>1734593681</t>
  </si>
  <si>
    <t>SO 02.3 - Elektroinstalace</t>
  </si>
  <si>
    <t xml:space="preserve">N00 - Elektroinstalace </t>
  </si>
  <si>
    <t xml:space="preserve">    N01 - Elektroinstalace ČS1</t>
  </si>
  <si>
    <t xml:space="preserve">Elektroinstalace </t>
  </si>
  <si>
    <t>Elektroinstalace ČS1</t>
  </si>
  <si>
    <t>02.3 - M21</t>
  </si>
  <si>
    <t>Elektromontáže_x000d_
viz samostatná příloha</t>
  </si>
  <si>
    <t>-1293568585</t>
  </si>
  <si>
    <t>02.3 - M46</t>
  </si>
  <si>
    <t>Zemní práce při montážích_x000d_
viz samostatná příloha</t>
  </si>
  <si>
    <t>1397183735</t>
  </si>
  <si>
    <t>02.3 - VN</t>
  </si>
  <si>
    <t>Vedlejší náklady</t>
  </si>
  <si>
    <t>-202183348</t>
  </si>
  <si>
    <t>SO 03 - Dešťová kanalizace</t>
  </si>
  <si>
    <t>SO 03.1 - Stoky dešťové kanalizace</t>
  </si>
  <si>
    <t>1912228454</t>
  </si>
  <si>
    <t>"stoka DK-1" 267*0,3</t>
  </si>
  <si>
    <t>"stoka Dk-2" 85*0,3</t>
  </si>
  <si>
    <t>"stoka DK-3"112*0,3</t>
  </si>
  <si>
    <t>360408496</t>
  </si>
  <si>
    <t>"stoka DK-1" 267*0,2</t>
  </si>
  <si>
    <t>"stoka Dk-2" 85*0,2</t>
  </si>
  <si>
    <t>"stoka DK-3"112*0,2</t>
  </si>
  <si>
    <t>-1670074526</t>
  </si>
  <si>
    <t>-3061106</t>
  </si>
  <si>
    <t>-1872987530</t>
  </si>
  <si>
    <t>"stoka DK-1" 534</t>
  </si>
  <si>
    <t>"stoka Dk-2" 170</t>
  </si>
  <si>
    <t>"stoka DK-3"224</t>
  </si>
  <si>
    <t>1378296565</t>
  </si>
  <si>
    <t>-144791153</t>
  </si>
  <si>
    <t>"stoka DK-1, mezideponie a zpět" (267-131,4*1*0,5)*2</t>
  </si>
  <si>
    <t>"stoka Dk-2, mezideponie a zpět" (85-39*1*0,5)*2</t>
  </si>
  <si>
    <t>"stoka DK-3, mezideponie a zpět" (112-71*1*0,5)*2</t>
  </si>
  <si>
    <t>2023201595</t>
  </si>
  <si>
    <t>"stoka DK-1" 131,4*1*0,5</t>
  </si>
  <si>
    <t>"stoka Dk-2" 39*1*0,5</t>
  </si>
  <si>
    <t>"stoka DK-3" 71*1*0,5</t>
  </si>
  <si>
    <t>1483920970</t>
  </si>
  <si>
    <t>"stoka DK-1" 267-131,4*1*0,5</t>
  </si>
  <si>
    <t>"stoka Dk-2" 85-39*1*0,5</t>
  </si>
  <si>
    <t>"stoka DK-3"112-71*1*0,5</t>
  </si>
  <si>
    <t>-401151476</t>
  </si>
  <si>
    <t>1376563546</t>
  </si>
  <si>
    <t>-1997736657</t>
  </si>
  <si>
    <t>"stoka DK-1" 131,4*1*0,4</t>
  </si>
  <si>
    <t>"stoka Dk-2" 39*1*0,4</t>
  </si>
  <si>
    <t>"stoka DK-3"71*1*0,4</t>
  </si>
  <si>
    <t>891459024</t>
  </si>
  <si>
    <t>"stoka DK-1" 131,4*1*0,4*1,8</t>
  </si>
  <si>
    <t>"stoka Dk-2" 39*1*0,4*1,8</t>
  </si>
  <si>
    <t>"stoka DK-3"71*1*0,4*1,8</t>
  </si>
  <si>
    <t>985700954</t>
  </si>
  <si>
    <t>"stoka DK-1" 131,4*1</t>
  </si>
  <si>
    <t>"stoka Dk-2" 39*1</t>
  </si>
  <si>
    <t>"stoka DK-3"71*1</t>
  </si>
  <si>
    <t>1042406636</t>
  </si>
  <si>
    <t>"spadištní šachta" 0,85*0,75*1,5</t>
  </si>
  <si>
    <t>1473749353</t>
  </si>
  <si>
    <t>(0,75+0,75+0,85)*1,5</t>
  </si>
  <si>
    <t>1068993874</t>
  </si>
  <si>
    <t>1881522920</t>
  </si>
  <si>
    <t>((0,75+0,75+0,85)*1,5)*3,03*1,4*0,001</t>
  </si>
  <si>
    <t>870093368</t>
  </si>
  <si>
    <t>"stoka DK-1" 131,4*1*0,1</t>
  </si>
  <si>
    <t>"stoka Dk-2" 39*1*0,1</t>
  </si>
  <si>
    <t>"stoka DK-3"71*1*0,1</t>
  </si>
  <si>
    <t>-1676746733</t>
  </si>
  <si>
    <t>"pod šachty" 8*1,4*1,4*0,1</t>
  </si>
  <si>
    <t>-1189919563</t>
  </si>
  <si>
    <t>8*1,4*4*0,1</t>
  </si>
  <si>
    <t>840563632</t>
  </si>
  <si>
    <t>871313123</t>
  </si>
  <si>
    <t>Montáž kanalizačního potrubí z tvrdého PVC-U hladkého plnostěnného tuhost SN 12 DN 160</t>
  </si>
  <si>
    <t>-612219117</t>
  </si>
  <si>
    <t>https://podminky.urs.cz/item/CS_URS_2025_02/871313123</t>
  </si>
  <si>
    <t>"deštové vpusti jsou součástí komunikace, pouze potrubí" 8*4</t>
  </si>
  <si>
    <t>871373123</t>
  </si>
  <si>
    <t>Montáž kanalizačního potrubí z tvrdého PVC-U hladkého plnostěnného tuhost SN 12 DN 315</t>
  </si>
  <si>
    <t>-81893005</t>
  </si>
  <si>
    <t>https://podminky.urs.cz/item/CS_URS_2025_02/871373123</t>
  </si>
  <si>
    <t>"stoka DK-1" 131,4</t>
  </si>
  <si>
    <t>"stoka Dk-2" 39</t>
  </si>
  <si>
    <t>"stoka DK-3"71</t>
  </si>
  <si>
    <t>28612015</t>
  </si>
  <si>
    <t>trubka kanalizační PVC plnostěnná třívrstvá DN 315x1000mm SN12</t>
  </si>
  <si>
    <t>-23468028</t>
  </si>
  <si>
    <t>"stoka DK-1" 131,4*1,05</t>
  </si>
  <si>
    <t>"stoka Dk-2" 39*1,05</t>
  </si>
  <si>
    <t>"stoka DK-3"71*1,05</t>
  </si>
  <si>
    <t>28612001</t>
  </si>
  <si>
    <t>trubka kanalizační PVC plnostěnná třívrstvá DN 160x1000mm SN12</t>
  </si>
  <si>
    <t>1169069126</t>
  </si>
  <si>
    <t>8*4</t>
  </si>
  <si>
    <t>877310310</t>
  </si>
  <si>
    <t>Montáž tvarovek na kanalizačním plastovém potrubí z PP nebo PVC-U hladkého plnostěnného kolen, víček nebo hrdlových uzávěrů DN 150</t>
  </si>
  <si>
    <t>1080667401</t>
  </si>
  <si>
    <t>https://podminky.urs.cz/item/CS_URS_2025_02/877310310</t>
  </si>
  <si>
    <t>"dešťové vpusti" 8*2</t>
  </si>
  <si>
    <t>28617182</t>
  </si>
  <si>
    <t>koleno kanalizační PP třívrstvé SN16 DN 150x45°</t>
  </si>
  <si>
    <t>-1725018754</t>
  </si>
  <si>
    <t>-1852493557</t>
  </si>
  <si>
    <t>-408696420</t>
  </si>
  <si>
    <t>-1004588133</t>
  </si>
  <si>
    <t>-1261938185</t>
  </si>
  <si>
    <t>2004596975</t>
  </si>
  <si>
    <t>59224162</t>
  </si>
  <si>
    <t>skruž betonová kanalizační se stupadly 100x100x12cm</t>
  </si>
  <si>
    <t>1971038928</t>
  </si>
  <si>
    <t>1121776345</t>
  </si>
  <si>
    <t>59224176</t>
  </si>
  <si>
    <t>prstenec šachtový vyrovnávací betonový 625x120x80mm</t>
  </si>
  <si>
    <t>975316795</t>
  </si>
  <si>
    <t>664661726</t>
  </si>
  <si>
    <t>-1064437785</t>
  </si>
  <si>
    <t>-1787111222</t>
  </si>
  <si>
    <t>526923423</t>
  </si>
  <si>
    <t>59224315</t>
  </si>
  <si>
    <t>deska betonová zákrytová pro kruhové šachty 100/62,5x16,5cm</t>
  </si>
  <si>
    <t>-343148767</t>
  </si>
  <si>
    <t>-1828659894</t>
  </si>
  <si>
    <t>-936419540</t>
  </si>
  <si>
    <t>-1543732397</t>
  </si>
  <si>
    <t>27031451</t>
  </si>
  <si>
    <t>8001</t>
  </si>
  <si>
    <t>Šachty spadišťové - doplnění konstrukce šachet (potrubí, koleno, Tkus)</t>
  </si>
  <si>
    <t>ks</t>
  </si>
  <si>
    <t>-162892457</t>
  </si>
  <si>
    <t>-10315728</t>
  </si>
  <si>
    <t>SO 03.2 - Vsakovací objekt VO1</t>
  </si>
  <si>
    <t>131251205</t>
  </si>
  <si>
    <t>Hloubení zapažených jam a zářezů strojně s urovnáním dna do předepsaného profilu a spádu v hornině třídy těžitelnosti I skupiny 3 přes 500 do 1 000 m3</t>
  </si>
  <si>
    <t>112905078</t>
  </si>
  <si>
    <t>https://podminky.urs.cz/item/CS_URS_2025_02/131251205</t>
  </si>
  <si>
    <t>(54,3*8,7+11,1*3,5)*0,3</t>
  </si>
  <si>
    <t>131351205</t>
  </si>
  <si>
    <t>Hloubení zapažených jam a zářezů strojně s urovnáním dna do předepsaného profilu a spádu v hornině třídy těžitelnosti II skupiny 4 přes 500 do 1 000 m3</t>
  </si>
  <si>
    <t>-1199062257</t>
  </si>
  <si>
    <t>https://podminky.urs.cz/item/CS_URS_2025_02/131351205</t>
  </si>
  <si>
    <t>(54,3*8,7+11,1*3,5)*0,2</t>
  </si>
  <si>
    <t>131451205</t>
  </si>
  <si>
    <t>Hloubení zapažených jam a zářezů strojně s urovnáním dna do předepsaného profilu a spádu v hornině třídy těžitelnosti II skupiny 5 přes 500 do 1 000 m3</t>
  </si>
  <si>
    <t>-662461665</t>
  </si>
  <si>
    <t>https://podminky.urs.cz/item/CS_URS_2025_02/131451205</t>
  </si>
  <si>
    <t>131551205</t>
  </si>
  <si>
    <t>Hloubení zapažených jam a zářezů strojně s urovnáním dna do předepsaného profilu a spádu v hornině třídy těžitelnosti III skupiny 6 přes 500 do 1 000 m3</t>
  </si>
  <si>
    <t>-847358760</t>
  </si>
  <si>
    <t>https://podminky.urs.cz/item/CS_URS_2025_02/131551205</t>
  </si>
  <si>
    <t>151201201</t>
  </si>
  <si>
    <t>Zřízení pažení stěn výkopu bez rozepření nebo vzepření zátažné, hloubky do 4 m</t>
  </si>
  <si>
    <t>1747728490</t>
  </si>
  <si>
    <t>https://podminky.urs.cz/item/CS_URS_2025_02/151201201</t>
  </si>
  <si>
    <t>54,3*2+8,7*1,4+11,1*2+3,65*3,5</t>
  </si>
  <si>
    <t>151201211</t>
  </si>
  <si>
    <t>Odstranění pažení stěn výkopu bez rozepření nebo vzepření s uložením pažin na vzdálenost do 3 m od okraje výkopu zátažné, hloubky do 4 m</t>
  </si>
  <si>
    <t>1457688096</t>
  </si>
  <si>
    <t>https://podminky.urs.cz/item/CS_URS_2025_02/151201211</t>
  </si>
  <si>
    <t>-775116862</t>
  </si>
  <si>
    <t>511,26</t>
  </si>
  <si>
    <t>1429342113</t>
  </si>
  <si>
    <t>-1051349829</t>
  </si>
  <si>
    <t>"na mezideponii a zpět" 231,374*2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</si>
  <si>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</si>
  <si>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</si>
  <si>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-1628815949</t>
  </si>
  <si>
    <t>https://podminky.urs.cz/item/CS_URS_2025_02/162751137</t>
  </si>
  <si>
    <t>511,26-199,686-153,378</t>
  </si>
  <si>
    <t>162751156</t>
  </si>
  <si>
    <t>Vodorovné přemístění výkopku nebo sypaniny po suchu na obvyklém dopravním prostředku, bez naložení výkopku, avšak se složením bez rozhrnutí z horniny třídy těžitelnosti III skupiny 6 a 7 na vzdálenost přes 8 000 do 9 000 m</t>
  </si>
  <si>
    <t>1079471703</t>
  </si>
  <si>
    <t>https://podminky.urs.cz/item/CS_URS_2025_02/162751156</t>
  </si>
  <si>
    <t>-2108567089</t>
  </si>
  <si>
    <t>"zásyp zeminou po obsypu vsakovacích tunelů" 12,7*8,7+5,2*8,7+3,0*8,7+1,44*2*6,2</t>
  </si>
  <si>
    <t>"zásyp kamenivem 63/125 mm v prostoru nad obsypem tunelů" 6,5*6,5*0,75</t>
  </si>
  <si>
    <t>1489269647</t>
  </si>
  <si>
    <t>511,26-199,686</t>
  </si>
  <si>
    <t>-2106390849</t>
  </si>
  <si>
    <t>1933642320</t>
  </si>
  <si>
    <t>"obsyp vsakovacích tunelů štěrkem frakce 16/32 mm" (8,46-5*0,91)*21,9</t>
  </si>
  <si>
    <t>58343930</t>
  </si>
  <si>
    <t>kamenivo drcené hrubé frakce 16/32</t>
  </si>
  <si>
    <t>-1039310316</t>
  </si>
  <si>
    <t>"obsyp vsakovacích tunelů štěrkem frakce 16/32 mm" (8,46-5*0,91)*21,9*1,8</t>
  </si>
  <si>
    <t>58344003</t>
  </si>
  <si>
    <t>kamenivo drcené hrubé frakce 63/125</t>
  </si>
  <si>
    <t>1935855877</t>
  </si>
  <si>
    <t>"zásyp kamenivem 63/125 mm v prostoru nad obsypem tunelů" 6,5*6,5*0,75*1,8</t>
  </si>
  <si>
    <t>181351003</t>
  </si>
  <si>
    <t>Rozprostření a urovnání ornice v rovině nebo ve svahu sklonu do 1:5 strojně při souvislé ploše do 100 m2, tl. vrstvy do 200 mm</t>
  </si>
  <si>
    <t>525367609</t>
  </si>
  <si>
    <t>https://podminky.urs.cz/item/CS_URS_2025_02/181351003</t>
  </si>
  <si>
    <t>181411121</t>
  </si>
  <si>
    <t>Založení trávníku na půdě předem připravené plochy do 1000 m2 výsevem včetně utažení lučního v rovině nebo na svahu do 1:5</t>
  </si>
  <si>
    <t>1460225388</t>
  </si>
  <si>
    <t>https://podminky.urs.cz/item/CS_URS_2025_02/181411121</t>
  </si>
  <si>
    <t>00572472</t>
  </si>
  <si>
    <t>osivo směs travní krajinná-rovinná</t>
  </si>
  <si>
    <t>kg</t>
  </si>
  <si>
    <t>1466536522</t>
  </si>
  <si>
    <t>200*0,025</t>
  </si>
  <si>
    <t>181411122</t>
  </si>
  <si>
    <t>Založení trávníku na půdě předem připravené plochy do 1000 m2 výsevem včetně utažení lučního na svahu přes 1:5 do 1:2</t>
  </si>
  <si>
    <t>971065743</t>
  </si>
  <si>
    <t>https://podminky.urs.cz/item/CS_URS_2025_02/181411122</t>
  </si>
  <si>
    <t>181951113</t>
  </si>
  <si>
    <t>Úprava pláně vyrovnáním výškových rozdílů strojně v hornině třídy těžitelnosti II, skupiny 4 a 5 bez zhutnění</t>
  </si>
  <si>
    <t>-203690936</t>
  </si>
  <si>
    <t>https://podminky.urs.cz/item/CS_URS_2025_02/181951113</t>
  </si>
  <si>
    <t>"štěrk 63/125" 40</t>
  </si>
  <si>
    <t>722078371</t>
  </si>
  <si>
    <t>182151112</t>
  </si>
  <si>
    <t>Svahování trvalých svahů do projektovaných profilů strojně s potřebným přemístěním výkopku při svahování v zářezech v hornině třídy těžitelnosti II, skupiny 4 a 5</t>
  </si>
  <si>
    <t>2041795088</t>
  </si>
  <si>
    <t>https://podminky.urs.cz/item/CS_URS_2025_02/182151112</t>
  </si>
  <si>
    <t>182351023</t>
  </si>
  <si>
    <t>Rozprostření a urovnání ornice ve svahu sklonu přes 1:5 strojně při souvislé ploše do 100 m2, tl. vrstvy do 200 mm</t>
  </si>
  <si>
    <t>1946990078</t>
  </si>
  <si>
    <t>https://podminky.urs.cz/item/CS_URS_2025_02/182351023</t>
  </si>
  <si>
    <t>00572474</t>
  </si>
  <si>
    <t>osivo směs travní krajinná-svahová</t>
  </si>
  <si>
    <t>-447004190</t>
  </si>
  <si>
    <t>45*0,025</t>
  </si>
  <si>
    <t>213141113</t>
  </si>
  <si>
    <t>Zřízení vrstvy z geotextilie filtrační, separační, odvodňovací, ochranné, výztužné nebo protierozní v rovině nebo ve sklonu do 1:5, šířky přes 6 do 8,5 m</t>
  </si>
  <si>
    <t>-718290311</t>
  </si>
  <si>
    <t>https://podminky.urs.cz/item/CS_URS_2025_02/213141113</t>
  </si>
  <si>
    <t>(8,7+1)*2*22+8,7*1*2</t>
  </si>
  <si>
    <t>69311270</t>
  </si>
  <si>
    <t>geotextilie netkaná separační, ochranná, filtrační, drenážní PES 400g/m2</t>
  </si>
  <si>
    <t>-1088877344</t>
  </si>
  <si>
    <t>((8,7+1)*2*22+8,7*1*2)*1,3</t>
  </si>
  <si>
    <t>577,46*1,1845 'Přepočtené koeficientem množství</t>
  </si>
  <si>
    <t>1014090074</t>
  </si>
  <si>
    <t>"podsyp pod retenčními tunely, frakce 16/32 mm" 189,5*0,15</t>
  </si>
  <si>
    <t>-115013503</t>
  </si>
  <si>
    <t>3,73*0,2</t>
  </si>
  <si>
    <t>274352221</t>
  </si>
  <si>
    <t>Bednění základů pasů kruhové nebo obloukové poloměru přes 1 do 2,5 m zřízení</t>
  </si>
  <si>
    <t>794892141</t>
  </si>
  <si>
    <t>https://podminky.urs.cz/item/CS_URS_2025_02/274352221</t>
  </si>
  <si>
    <t>6,85*0,2</t>
  </si>
  <si>
    <t>274352222</t>
  </si>
  <si>
    <t>Bednění základů pasů kruhové nebo obloukové poloměru přes 1 do 2,5 m odstranění</t>
  </si>
  <si>
    <t>-344055684</t>
  </si>
  <si>
    <t>https://podminky.urs.cz/item/CS_URS_2025_02/274352222</t>
  </si>
  <si>
    <t>-838590330</t>
  </si>
  <si>
    <t>3,73*2*3,03*1,4*0,001</t>
  </si>
  <si>
    <t>871263121</t>
  </si>
  <si>
    <t>Montáž kanalizačního potrubí z tvrdého PVC-U hladkého plnostěnného tuhost SN 8 DN 110</t>
  </si>
  <si>
    <t>1760996825</t>
  </si>
  <si>
    <t>https://podminky.urs.cz/item/CS_URS_2025_02/871263121</t>
  </si>
  <si>
    <t>871313121</t>
  </si>
  <si>
    <t>Montáž kanalizačního potrubí z tvrdého PVC-U hladkého plnostěnného tuhost SN 8 DN 160</t>
  </si>
  <si>
    <t>-1272587146</t>
  </si>
  <si>
    <t>https://podminky.urs.cz/item/CS_URS_2025_02/871313121</t>
  </si>
  <si>
    <t>871363121</t>
  </si>
  <si>
    <t>Montáž kanalizačního potrubí z tvrdého PVC-U hladkého plnostěnného tuhost SN 8 DN 250</t>
  </si>
  <si>
    <t>-119787668</t>
  </si>
  <si>
    <t>https://podminky.urs.cz/item/CS_URS_2025_02/871363121</t>
  </si>
  <si>
    <t>28611152</t>
  </si>
  <si>
    <t>trubka kanalizační PVC-U plnostěnná jednovrstvá DN 250x1000mm SN8</t>
  </si>
  <si>
    <t>2099733901</t>
  </si>
  <si>
    <t>28611164</t>
  </si>
  <si>
    <t>trubka kanalizační PVC-U plnostěnná jednovrstvá DN 160x1000mm SN8</t>
  </si>
  <si>
    <t>-465161981</t>
  </si>
  <si>
    <t>28611118</t>
  </si>
  <si>
    <t>trubka kanalizační PVC-U plnostěnná jednovrstvá DN 110x1000mm SN8</t>
  </si>
  <si>
    <t>-513491884</t>
  </si>
  <si>
    <t>-819450264</t>
  </si>
  <si>
    <t>877360310</t>
  </si>
  <si>
    <t>Montáž tvarovek na kanalizačním plastovém potrubí z PP nebo PVC-U hladkého plnostěnného kolen, víček nebo hrdlových uzávěrů DN 250</t>
  </si>
  <si>
    <t>1103094097</t>
  </si>
  <si>
    <t>https://podminky.urs.cz/item/CS_URS_2025_02/877360310</t>
  </si>
  <si>
    <t>28612211</t>
  </si>
  <si>
    <t>koleno kanalizační plastové PVC KG DN 250/90° SN12/16</t>
  </si>
  <si>
    <t>1393135578</t>
  </si>
  <si>
    <t>28612203</t>
  </si>
  <si>
    <t>koleno kanalizační plastové PVC KG DN 160/90° SN12/16</t>
  </si>
  <si>
    <t>-1473933894</t>
  </si>
  <si>
    <t>877360320</t>
  </si>
  <si>
    <t>Montáž tvarovek na kanalizačním plastovém potrubí z PP nebo PVC-U hladkého plnostěnného odboček DN 250</t>
  </si>
  <si>
    <t>-2136898166</t>
  </si>
  <si>
    <t>https://podminky.urs.cz/item/CS_URS_2025_02/877360320</t>
  </si>
  <si>
    <t>28611436</t>
  </si>
  <si>
    <t>odbočka kanalizační plastová s hrdlem KG 250/160/87°</t>
  </si>
  <si>
    <t>-2054892529</t>
  </si>
  <si>
    <t>877360330</t>
  </si>
  <si>
    <t>Montáž tvarovek na kanalizačním plastovém potrubí z PP nebo PVC-U hladkého plnostěnného spojek nebo redukcí DN 250</t>
  </si>
  <si>
    <t>1863040111</t>
  </si>
  <si>
    <t>https://podminky.urs.cz/item/CS_URS_2025_02/877360330</t>
  </si>
  <si>
    <t>28651256</t>
  </si>
  <si>
    <t>redukce kanalizační PVC 250/150</t>
  </si>
  <si>
    <t>1336086574</t>
  </si>
  <si>
    <t>132617623</t>
  </si>
  <si>
    <t>59226015</t>
  </si>
  <si>
    <t>skruž kruhové nádrže DN 1500 v 1000mm užitný objem 1,76m3</t>
  </si>
  <si>
    <t>583576719</t>
  </si>
  <si>
    <t>59226014</t>
  </si>
  <si>
    <t>skruž kruhové nádrže DN 1500 v 500mm užitný objem 0,88m3</t>
  </si>
  <si>
    <t>-1503129834</t>
  </si>
  <si>
    <t>-812296841</t>
  </si>
  <si>
    <t>59226034</t>
  </si>
  <si>
    <t>deska zákrytová kruhové nádrže DN 1500 se stěnou tl přes 100mm v 165mm otvor 1x d 625mm</t>
  </si>
  <si>
    <t>-1084727759</t>
  </si>
  <si>
    <t>453281262</t>
  </si>
  <si>
    <t>59226000</t>
  </si>
  <si>
    <t>dno kruhové nádrže DN 1500 stěna tl přes 100mm v 840mm užitný objem 1,37m3</t>
  </si>
  <si>
    <t>-1575574092</t>
  </si>
  <si>
    <t>R001</t>
  </si>
  <si>
    <t>Retenční tunel z polyetylénu (HDPE) 2300 x 1400 x 800 mm, objem 1,6 m3._x000d_
Půlkruhová konstrukce s plastovými čely, pevnost a únosnost při zatížení pojezdem.</t>
  </si>
  <si>
    <t>-2030773385</t>
  </si>
  <si>
    <t>9*5</t>
  </si>
  <si>
    <t>R002</t>
  </si>
  <si>
    <t>Retenční tunel z polyetylénu (HDPE) - počáteční čelo 400 x 1400 x 800 mm, objem 0,1 m3._x000d_
Půlkruhová konstrukce s plastovými čely, pevnost a únosnost při zatížení pojezdem.</t>
  </si>
  <si>
    <t>-348698005</t>
  </si>
  <si>
    <t>R003</t>
  </si>
  <si>
    <t>Retenční tunel z polyetylénu (HDPE) - koncové čelo 400 x 1400 x 800 mm, objem 0,1 m3._x000d_
Půlkruhová konstrukce s plastovými čely, pevnost a únosnost při zatížení pojezdem.</t>
  </si>
  <si>
    <t>1260439052</t>
  </si>
  <si>
    <t>-700512230</t>
  </si>
  <si>
    <t>SO 03.3 - Vsakovací objekt VO2</t>
  </si>
  <si>
    <t>878015170</t>
  </si>
  <si>
    <t>(26,91*7,1+10,1*3,5)*0,3</t>
  </si>
  <si>
    <t>-372021193</t>
  </si>
  <si>
    <t>(26,91*7,1+10,1*3,5)*0,2</t>
  </si>
  <si>
    <t>-1231205935</t>
  </si>
  <si>
    <t>1015411004</t>
  </si>
  <si>
    <t>-964974831</t>
  </si>
  <si>
    <t>26,91*2+2*7,1+3,45*7,1+10,1*2</t>
  </si>
  <si>
    <t>477251044</t>
  </si>
  <si>
    <t>-1742227632</t>
  </si>
  <si>
    <t>226,411</t>
  </si>
  <si>
    <t>-1356504976</t>
  </si>
  <si>
    <t>-545253237</t>
  </si>
  <si>
    <t>"zásyp zeminou po obsypu vsakovacích tunelů, ne mezideponii a zpět" (14,63*7,1+(11,2-2,45)*3,5)*2</t>
  </si>
  <si>
    <t>-1000137981</t>
  </si>
  <si>
    <t>226,411-134,498-67,923</t>
  </si>
  <si>
    <t>1862918121</t>
  </si>
  <si>
    <t>67,923</t>
  </si>
  <si>
    <t>593288526</t>
  </si>
  <si>
    <t>"zásyp zeminou po obsypu vsakovacích tunelů" 14,63*7,1+(11,2-2,45)*3,5</t>
  </si>
  <si>
    <t>841067269</t>
  </si>
  <si>
    <t>226,411-134,498</t>
  </si>
  <si>
    <t>432162173</t>
  </si>
  <si>
    <t>-290763512</t>
  </si>
  <si>
    <t>"obsyp vsakovacích tunelů štěrkem frakce 16/32 mm" (6,9-5*0,905)*11,67</t>
  </si>
  <si>
    <t>1442422800</t>
  </si>
  <si>
    <t>"obsyp vsakovacích tunelů štěrkem frakce 16/32 mm" (6,9-5*0,905)*11,67*1,8</t>
  </si>
  <si>
    <t>-434840708</t>
  </si>
  <si>
    <t>-1699466909</t>
  </si>
  <si>
    <t>-551440110</t>
  </si>
  <si>
    <t>90*0,025</t>
  </si>
  <si>
    <t>2076181006</t>
  </si>
  <si>
    <t>94</t>
  </si>
  <si>
    <t>-1102853306</t>
  </si>
  <si>
    <t>(7,1+1)*2*10,7+7,1*1*2</t>
  </si>
  <si>
    <t>1617241184</t>
  </si>
  <si>
    <t>((7,1+1)*2*10,7+7,1*1*2)*1,3</t>
  </si>
  <si>
    <t>1935102245</t>
  </si>
  <si>
    <t>"podsyp pod retenčními tunely, frakce 16/32 mm" 10,7*7,1*0,15</t>
  </si>
  <si>
    <t>-973402301</t>
  </si>
  <si>
    <t>-771179527</t>
  </si>
  <si>
    <t>111258075</t>
  </si>
  <si>
    <t>804659328</t>
  </si>
  <si>
    <t>871764005</t>
  </si>
  <si>
    <t>111083054</t>
  </si>
  <si>
    <t>90831981</t>
  </si>
  <si>
    <t>1667299181</t>
  </si>
  <si>
    <t>-130913596</t>
  </si>
  <si>
    <t>-389779177</t>
  </si>
  <si>
    <t>589001982</t>
  </si>
  <si>
    <t>-1230328859</t>
  </si>
  <si>
    <t>1106279731</t>
  </si>
  <si>
    <t>-437136526</t>
  </si>
  <si>
    <t>28611438</t>
  </si>
  <si>
    <t>odbočka kanalizační plastová s hrdlem KG 250/250/87°</t>
  </si>
  <si>
    <t>831811510</t>
  </si>
  <si>
    <t>1308643496</t>
  </si>
  <si>
    <t>1558451910</t>
  </si>
  <si>
    <t>-1991983483</t>
  </si>
  <si>
    <t>2076672832</t>
  </si>
  <si>
    <t>661123889</t>
  </si>
  <si>
    <t>237373001</t>
  </si>
  <si>
    <t>420994065</t>
  </si>
  <si>
    <t>-1646725147</t>
  </si>
  <si>
    <t>193454573</t>
  </si>
  <si>
    <t>1921683106</t>
  </si>
  <si>
    <t>-1709879181</t>
  </si>
  <si>
    <t>-155173030</t>
  </si>
  <si>
    <t>SO 04 - Vodovod</t>
  </si>
  <si>
    <t>-336696125</t>
  </si>
  <si>
    <t>-1250848206</t>
  </si>
  <si>
    <t>-1009501968</t>
  </si>
  <si>
    <t>1338707505</t>
  </si>
  <si>
    <t>672947472</t>
  </si>
  <si>
    <t>"řad V-1" 268*0,3</t>
  </si>
  <si>
    <t>"řad V-2" 230*0,3</t>
  </si>
  <si>
    <t>-30</t>
  </si>
  <si>
    <t>132312221</t>
  </si>
  <si>
    <t>Hloubení zapažených rýh šířky přes 800 do 2 000 mm ručně s urovnáním dna do předepsaného profilu a spádu v hornině třídy těžitelnosti II skupiny 4 soudržných</t>
  </si>
  <si>
    <t>311634202</t>
  </si>
  <si>
    <t>https://podminky.urs.cz/item/CS_URS_2025_02/132312221</t>
  </si>
  <si>
    <t>1922061753</t>
  </si>
  <si>
    <t>"řad V-1" 268*0,2</t>
  </si>
  <si>
    <t>"řad V-2" 230*0,2</t>
  </si>
  <si>
    <t>-1882237879</t>
  </si>
  <si>
    <t>-654899554</t>
  </si>
  <si>
    <t>241681531</t>
  </si>
  <si>
    <t>"řad V-1" 268*2</t>
  </si>
  <si>
    <t>"řad V-2" 230*2</t>
  </si>
  <si>
    <t>1879805481</t>
  </si>
  <si>
    <t>592287501</t>
  </si>
  <si>
    <t>"na mezideponii a zpět" (498-33,79-101,37)*2</t>
  </si>
  <si>
    <t>-620908620</t>
  </si>
  <si>
    <t>33,79+101,37</t>
  </si>
  <si>
    <t>928529077</t>
  </si>
  <si>
    <t>498-33,79-101,37</t>
  </si>
  <si>
    <t>-569681080</t>
  </si>
  <si>
    <t>-332966749</t>
  </si>
  <si>
    <t>1940503953</t>
  </si>
  <si>
    <t>"řad V-1" 181,1*1*0,3</t>
  </si>
  <si>
    <t>"řad V-2" 156,8*1*0,3</t>
  </si>
  <si>
    <t>58337302</t>
  </si>
  <si>
    <t>štěrkopísek frakce 0/16</t>
  </si>
  <si>
    <t>-78859335</t>
  </si>
  <si>
    <t>"řad V-1" 181,1*1*0,3*1,8</t>
  </si>
  <si>
    <t>"řad V-2" 156,8*1*0,3*1,8</t>
  </si>
  <si>
    <t>-104417382</t>
  </si>
  <si>
    <t>"řad V-1" 181,1*1</t>
  </si>
  <si>
    <t>"řad V-2" 156,8*1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</si>
  <si>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</si>
  <si>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</si>
  <si>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145758558</t>
  </si>
  <si>
    <t>https://podminky.urs.cz/item/CS_URS_2025_02/321311115</t>
  </si>
  <si>
    <t>0,3+0,04*3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</si>
  <si>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</si>
  <si>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</si>
  <si>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700935625</t>
  </si>
  <si>
    <t>https://podminky.urs.cz/item/CS_URS_2025_02/321351010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</si>
  <si>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</si>
  <si>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</si>
  <si>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24466635</t>
  </si>
  <si>
    <t>https://podminky.urs.cz/item/CS_URS_2025_02/321352010</t>
  </si>
  <si>
    <t>1588747096</t>
  </si>
  <si>
    <t>"řad V-1" 181,1*1*0,1</t>
  </si>
  <si>
    <t>"řad V-2" 156,8*1*0,1</t>
  </si>
  <si>
    <t>857242122</t>
  </si>
  <si>
    <t>Montáž litinových tvarovek na potrubí litinovém tlakovém jednoosých na potrubí z trub přírubových v otevřeném výkopu, kanálu nebo v šachtě DN 80</t>
  </si>
  <si>
    <t>-1680183304</t>
  </si>
  <si>
    <t>https://podminky.urs.cz/item/CS_URS_2025_02/857242122</t>
  </si>
  <si>
    <t>55254047</t>
  </si>
  <si>
    <t>koleno 90° s patkou přírubové litinové vodovodní N-kus PN10/40 DN 80</t>
  </si>
  <si>
    <t>765702909</t>
  </si>
  <si>
    <t>857244122</t>
  </si>
  <si>
    <t>Montáž litinových tvarovek na potrubí litinovém tlakovém odbočných na potrubí z trub přírubových v otevřeném výkopu, kanálu nebo v šachtě DN 80</t>
  </si>
  <si>
    <t>864577983</t>
  </si>
  <si>
    <t>https://podminky.urs.cz/item/CS_URS_2025_02/857244122</t>
  </si>
  <si>
    <t>55253510</t>
  </si>
  <si>
    <t>tvarovka přírubová litinová vodovodní s přírubovou odbočkou PN10/40 T-kus DN 80/80</t>
  </si>
  <si>
    <t>-1074828354</t>
  </si>
  <si>
    <t>857262122</t>
  </si>
  <si>
    <t>Montáž litinových tvarovek na potrubí litinovém tlakovém jednoosých na potrubí z trub přírubových v otevřeném výkopu, kanálu nebo v šachtě DN 100</t>
  </si>
  <si>
    <t>-1225486213</t>
  </si>
  <si>
    <t>https://podminky.urs.cz/item/CS_URS_2025_02/857262122</t>
  </si>
  <si>
    <t>55253263</t>
  </si>
  <si>
    <t>tvarovka přírubová litinová vodovodní FF-kus PN10/16 DN 100 dl 1000mm</t>
  </si>
  <si>
    <t>-117440685</t>
  </si>
  <si>
    <t>871241211</t>
  </si>
  <si>
    <t>Montáž vodovodního potrubí z polyetylenu PE100 RC v otevřeném výkopu svařovaných elektrotvarovkou SDR 11/PN16 d 90 x 8,2 mm</t>
  </si>
  <si>
    <t>-278110948</t>
  </si>
  <si>
    <t>https://podminky.urs.cz/item/CS_URS_2025_02/871241211</t>
  </si>
  <si>
    <t>"řad V-1" 181,1</t>
  </si>
  <si>
    <t>"řad V-2" 156,8</t>
  </si>
  <si>
    <t>28613556</t>
  </si>
  <si>
    <t>potrubí vodovodní dvouvrstvé PE100 RC SDR11 90x8,2mm</t>
  </si>
  <si>
    <t>-695726650</t>
  </si>
  <si>
    <t>"řad V-1" 181,1*1,05</t>
  </si>
  <si>
    <t>"řad V-2" 156,8*1,05</t>
  </si>
  <si>
    <t>877241101</t>
  </si>
  <si>
    <t>Montáž tvarovek na vodovodním plastovém potrubí z polyetylenu PE 100 elektrotvarovek SDR 11/PN16 spojek, oblouků nebo redukcí d 90</t>
  </si>
  <si>
    <t>1280271162</t>
  </si>
  <si>
    <t>https://podminky.urs.cz/item/CS_URS_2025_02/877241101</t>
  </si>
  <si>
    <t>11+11+57+10</t>
  </si>
  <si>
    <t>-1892109049</t>
  </si>
  <si>
    <t>1699297359</t>
  </si>
  <si>
    <t>-2004183685</t>
  </si>
  <si>
    <t>31+26</t>
  </si>
  <si>
    <t>1278384140</t>
  </si>
  <si>
    <t>"oblouk 11°" 3</t>
  </si>
  <si>
    <t>"oblouk 30°" 4</t>
  </si>
  <si>
    <t>"oblouk 45°" 3</t>
  </si>
  <si>
    <t>891241112</t>
  </si>
  <si>
    <t>Montáž vodovodních armatur na potrubí šoupátek nebo klapek uzavíracích v otevřeném výkopu nebo v šachtách s osazením zemní soupravy (bez poklopů) DN 80</t>
  </si>
  <si>
    <t>445828412</t>
  </si>
  <si>
    <t>https://podminky.urs.cz/item/CS_URS_2025_02/891241112</t>
  </si>
  <si>
    <t>42221323</t>
  </si>
  <si>
    <t>šoupátko pitná voda litina GGG 50 dlouhá stavební dl PN10/16 DN 80x280mm</t>
  </si>
  <si>
    <t>2006370864</t>
  </si>
  <si>
    <t>42291079</t>
  </si>
  <si>
    <t>souprava zemní pro šoupátka DN 65-80mm Rd 2,0m</t>
  </si>
  <si>
    <t>-359897707</t>
  </si>
  <si>
    <t>891247112</t>
  </si>
  <si>
    <t>Montáž vodovodních armatur na potrubí hydrantů podzemních (bez osazení poklopů) DN 80</t>
  </si>
  <si>
    <t>1864194231</t>
  </si>
  <si>
    <t>https://podminky.urs.cz/item/CS_URS_2025_02/891247112</t>
  </si>
  <si>
    <t>42273591</t>
  </si>
  <si>
    <t>hydrant podzemní DN 80 PN 16 jednoduchý uzávěr krycí v 1500mm</t>
  </si>
  <si>
    <t>926268668</t>
  </si>
  <si>
    <t>1171539006</t>
  </si>
  <si>
    <t>892273122</t>
  </si>
  <si>
    <t>Proplach a dezinfekce vodovodního potrubí DN od 80 do 125</t>
  </si>
  <si>
    <t>-736270937</t>
  </si>
  <si>
    <t>https://podminky.urs.cz/item/CS_URS_2025_02/892273122</t>
  </si>
  <si>
    <t>-1470432914</t>
  </si>
  <si>
    <t>899401112</t>
  </si>
  <si>
    <t>Osazení poklopů uličních s pevným rámem litinových šoupátkových</t>
  </si>
  <si>
    <t>-852969296</t>
  </si>
  <si>
    <t>https://podminky.urs.cz/item/CS_URS_2025_02/899401112</t>
  </si>
  <si>
    <t>42291352</t>
  </si>
  <si>
    <t>poklop litinový šoupátkový pro zemní soupravy osazení do terénu a do vozovky</t>
  </si>
  <si>
    <t>2046678060</t>
  </si>
  <si>
    <t>42210050</t>
  </si>
  <si>
    <t>deska podkladová uličního poklopu litinového šoupatového</t>
  </si>
  <si>
    <t>-1100611315</t>
  </si>
  <si>
    <t>899401113</t>
  </si>
  <si>
    <t>Osazení poklopů uličních s pevným rámem litinových hydrantových</t>
  </si>
  <si>
    <t>-451624815</t>
  </si>
  <si>
    <t>https://podminky.urs.cz/item/CS_URS_2025_02/899401113</t>
  </si>
  <si>
    <t>42291452</t>
  </si>
  <si>
    <t>poklop litinový hydrantový DN 80</t>
  </si>
  <si>
    <t>259115035</t>
  </si>
  <si>
    <t>42210052</t>
  </si>
  <si>
    <t>deska podkladová uličního poklopu litinového hydrantového</t>
  </si>
  <si>
    <t>-1625284197</t>
  </si>
  <si>
    <t>899712111</t>
  </si>
  <si>
    <t>Orientační tabulky na vodovodních a kanalizačních řadech na zdivu</t>
  </si>
  <si>
    <t>-856451473</t>
  </si>
  <si>
    <t>https://podminky.urs.cz/item/CS_URS_2025_02/899712111</t>
  </si>
  <si>
    <t>532830768</t>
  </si>
  <si>
    <t>"přípojky" 112</t>
  </si>
  <si>
    <t>1807102132</t>
  </si>
  <si>
    <t>-17819031</t>
  </si>
  <si>
    <t>-1243105302</t>
  </si>
  <si>
    <t>576698672</t>
  </si>
  <si>
    <t>26,4*9 'Přepočtené koeficientem množství</t>
  </si>
  <si>
    <t>1880531230</t>
  </si>
  <si>
    <t>228047014</t>
  </si>
  <si>
    <t>SO 05 - Veřejné osvětlení</t>
  </si>
  <si>
    <t>05 - M21</t>
  </si>
  <si>
    <t>-939624373</t>
  </si>
  <si>
    <t>05 - M210</t>
  </si>
  <si>
    <t>Materiál_x000d_
viz samostatná příloha</t>
  </si>
  <si>
    <t>1549367519</t>
  </si>
  <si>
    <t>05 - M46</t>
  </si>
  <si>
    <t>-907938711</t>
  </si>
  <si>
    <t>05 - ON</t>
  </si>
  <si>
    <t>Ostatní náklady_x000d_
viz samostatná příloha</t>
  </si>
  <si>
    <t>482524601</t>
  </si>
  <si>
    <t>SO 06 - Plynovod</t>
  </si>
  <si>
    <t>N00 - Plynovod</t>
  </si>
  <si>
    <t xml:space="preserve">    N01 - Plynovod</t>
  </si>
  <si>
    <t>06 - M23</t>
  </si>
  <si>
    <t>Montáž potrubí, viz samostatná příloha</t>
  </si>
  <si>
    <t>-29419724</t>
  </si>
  <si>
    <t>06 - M46</t>
  </si>
  <si>
    <t>Zemní práce při montážích, viz samostatná příloha</t>
  </si>
  <si>
    <t>1806708835</t>
  </si>
  <si>
    <t>06 - ON</t>
  </si>
  <si>
    <t>Ostatní náklady, viz samostatná příloha</t>
  </si>
  <si>
    <t>-1742425597</t>
  </si>
  <si>
    <t>06 - R01</t>
  </si>
  <si>
    <t>Zemní práce, viz samostatná příloha</t>
  </si>
  <si>
    <t>-1197918863</t>
  </si>
  <si>
    <t>06 - R04</t>
  </si>
  <si>
    <t>Vodorovné konstrukce, viz samostatná příloha</t>
  </si>
  <si>
    <t>-2054677861</t>
  </si>
  <si>
    <t>06 - R95</t>
  </si>
  <si>
    <t>Dokončovací konstrukce, viz samostatná příloha</t>
  </si>
  <si>
    <t>-1056403306</t>
  </si>
  <si>
    <t>06 - R99</t>
  </si>
  <si>
    <t>Staveništní přesun hmot, viz samostatná příloha</t>
  </si>
  <si>
    <t>-380945093</t>
  </si>
  <si>
    <t>06 - VN</t>
  </si>
  <si>
    <t>Vedlejší náklady, viz samostatná příloha</t>
  </si>
  <si>
    <t>291664156</t>
  </si>
  <si>
    <t>SO 07 - Kanalizační přípojky</t>
  </si>
  <si>
    <t>1750771076</t>
  </si>
  <si>
    <t>-2068680356</t>
  </si>
  <si>
    <t>398006876</t>
  </si>
  <si>
    <t>-1916665550</t>
  </si>
  <si>
    <t>124*1,5*1*0,3</t>
  </si>
  <si>
    <t>-1163406380</t>
  </si>
  <si>
    <t>1868849959</t>
  </si>
  <si>
    <t>124*1,5*1*0,4</t>
  </si>
  <si>
    <t>1020655609</t>
  </si>
  <si>
    <t>124*1,5*2</t>
  </si>
  <si>
    <t>-219770818</t>
  </si>
  <si>
    <t>1190165649</t>
  </si>
  <si>
    <t>(186-124*1*0,1-124*0,25*1)*2</t>
  </si>
  <si>
    <t>-1384222292</t>
  </si>
  <si>
    <t>31+12,4</t>
  </si>
  <si>
    <t>2094759054</t>
  </si>
  <si>
    <t>186-124*1*0,1-124*0,25*1</t>
  </si>
  <si>
    <t>1423286670</t>
  </si>
  <si>
    <t>124*1*0,1+124*0,25*1</t>
  </si>
  <si>
    <t>-1098345602</t>
  </si>
  <si>
    <t>-2010355558</t>
  </si>
  <si>
    <t>124*1*0,25</t>
  </si>
  <si>
    <t>1909886024</t>
  </si>
  <si>
    <t>124*1*0,25*1,8</t>
  </si>
  <si>
    <t>1910082311</t>
  </si>
  <si>
    <t>124*1</t>
  </si>
  <si>
    <t>-636127569</t>
  </si>
  <si>
    <t>124*1*0,1</t>
  </si>
  <si>
    <t>2062702837</t>
  </si>
  <si>
    <t>-1098107653</t>
  </si>
  <si>
    <t>124*1,05</t>
  </si>
  <si>
    <t>877315211</t>
  </si>
  <si>
    <t>1968068592</t>
  </si>
  <si>
    <t>https://podminky.urs.cz/item/CS_URS_2025_02/877315211</t>
  </si>
  <si>
    <t>28611361</t>
  </si>
  <si>
    <t>koleno kanalizační PVC KG 160x45°</t>
  </si>
  <si>
    <t>-43252812</t>
  </si>
  <si>
    <t>28611359</t>
  </si>
  <si>
    <t>koleno kanalizační PVC KG 160x15°</t>
  </si>
  <si>
    <t>-720758443</t>
  </si>
  <si>
    <t>877365221</t>
  </si>
  <si>
    <t>-612387316</t>
  </si>
  <si>
    <t>https://podminky.urs.cz/item/CS_URS_2025_02/877365221</t>
  </si>
  <si>
    <t>28612224</t>
  </si>
  <si>
    <t>odbočka kanalizační plastová PVC KG DN 250x160/45° SN12/16</t>
  </si>
  <si>
    <t>1404139376</t>
  </si>
  <si>
    <t>892351111</t>
  </si>
  <si>
    <t>Tlakové zkoušky vodou na potrubí DN 150 nebo 200</t>
  </si>
  <si>
    <t>952637985</t>
  </si>
  <si>
    <t>https://podminky.urs.cz/item/CS_URS_2025_02/892351111</t>
  </si>
  <si>
    <t>894812001</t>
  </si>
  <si>
    <t>Revizní a čistící šachta z polypropylenu PP pro hladké trouby DN 400 šachtové dno (DN šachty / DN trubního vedení) DN 400/150 přímý tok</t>
  </si>
  <si>
    <t>1374024162</t>
  </si>
  <si>
    <t>https://podminky.urs.cz/item/CS_URS_2025_02/894812001</t>
  </si>
  <si>
    <t>894812033</t>
  </si>
  <si>
    <t>Revizní a čistící šachta z polypropylenu PP pro hladké trouby DN 400 roura šachtová korugovaná bez hrdla, světlé hloubky 2000 mm</t>
  </si>
  <si>
    <t>1445348061</t>
  </si>
  <si>
    <t>https://podminky.urs.cz/item/CS_URS_2025_02/894812033</t>
  </si>
  <si>
    <t>894812041</t>
  </si>
  <si>
    <t>Revizní a čistící šachta z polypropylenu PP pro hladké trouby DN 400 roura šachtová korugovaná Příplatek k cenám 2031 - 2035 za uříznutí šachtové roury</t>
  </si>
  <si>
    <t>1378800556</t>
  </si>
  <si>
    <t>https://podminky.urs.cz/item/CS_URS_2025_02/894812041</t>
  </si>
  <si>
    <t>894812063</t>
  </si>
  <si>
    <t>Revizní a čistící šachta z polypropylenu PP pro hladké trouby DN 400 poklop litinový (pro třídu zatížení) plný do teleskopické trubky (D400)</t>
  </si>
  <si>
    <t>-1667437787</t>
  </si>
  <si>
    <t>https://podminky.urs.cz/item/CS_URS_2025_02/894812063</t>
  </si>
  <si>
    <t>-1307692630</t>
  </si>
  <si>
    <t>SO 08 - Vodovodní přípojky</t>
  </si>
  <si>
    <t>-636223449</t>
  </si>
  <si>
    <t>112*1,5*1*0,3</t>
  </si>
  <si>
    <t>1087329481</t>
  </si>
  <si>
    <t>349500257</t>
  </si>
  <si>
    <t>112*1,5*1*0,4</t>
  </si>
  <si>
    <t>-466431081</t>
  </si>
  <si>
    <t>112*1,5*2</t>
  </si>
  <si>
    <t>-1914202002</t>
  </si>
  <si>
    <t>-1907468277</t>
  </si>
  <si>
    <t>(168-11,2-33,6)*2</t>
  </si>
  <si>
    <t>-1160696007</t>
  </si>
  <si>
    <t>11,2+33,6</t>
  </si>
  <si>
    <t>-1958979119</t>
  </si>
  <si>
    <t>168-11,2-33,6</t>
  </si>
  <si>
    <t>67209534</t>
  </si>
  <si>
    <t>-1101818090</t>
  </si>
  <si>
    <t>-413390931</t>
  </si>
  <si>
    <t>112*1*0,3</t>
  </si>
  <si>
    <t>-1115350517</t>
  </si>
  <si>
    <t>112*1*0,3*1,8</t>
  </si>
  <si>
    <t>-1335549369</t>
  </si>
  <si>
    <t>112*1</t>
  </si>
  <si>
    <t>271532212</t>
  </si>
  <si>
    <t>Podsyp pod základové konstrukce se zhutněním a urovnáním povrchu z kameniva hrubého, frakce 16 - 32 mm</t>
  </si>
  <si>
    <t>-2142554827</t>
  </si>
  <si>
    <t>https://podminky.urs.cz/item/CS_URS_2025_02/271532212</t>
  </si>
  <si>
    <t>"VŠ" 1,26*1,56*0,15</t>
  </si>
  <si>
    <t>2058485270</t>
  </si>
  <si>
    <t>"VŠ" 1,26*1,56*0,10</t>
  </si>
  <si>
    <t>1296316021</t>
  </si>
  <si>
    <t>(1,56+1,26)*2*0,1</t>
  </si>
  <si>
    <t>-2077216405</t>
  </si>
  <si>
    <t>-926540901</t>
  </si>
  <si>
    <t>1,56*1,26*3,03*1,4*0,001</t>
  </si>
  <si>
    <t>-954806917</t>
  </si>
  <si>
    <t>112*1*0,1</t>
  </si>
  <si>
    <t>59224652</t>
  </si>
  <si>
    <t>skruž vodoměrné šachty 136x106x10cm nepojížděné, 2 stupadla</t>
  </si>
  <si>
    <t>-441226121</t>
  </si>
  <si>
    <t>16*3</t>
  </si>
  <si>
    <t>59224655</t>
  </si>
  <si>
    <t>dno vodoměrné šachty 136x106x10cm nepojížděné</t>
  </si>
  <si>
    <t>-2143328693</t>
  </si>
  <si>
    <t>16*1</t>
  </si>
  <si>
    <t>59224653</t>
  </si>
  <si>
    <t>deska zákrytová vodoměrné šachty 136x106x10cm nepojížděné</t>
  </si>
  <si>
    <t>-1869707801</t>
  </si>
  <si>
    <t>42290100</t>
  </si>
  <si>
    <t>souprava vodoměrná závitová se šroubením kohouty a zpětnou klapkou 1"-1"</t>
  </si>
  <si>
    <t>1317393934</t>
  </si>
  <si>
    <t>871161211</t>
  </si>
  <si>
    <t>Montáž vodovodního potrubí z polyetylenu PE100 RC v otevřeném výkopu svařovaných elektrotvarovkou SDR 11/PN16 d 32 x 3,0 mm</t>
  </si>
  <si>
    <t>1342893709</t>
  </si>
  <si>
    <t>https://podminky.urs.cz/item/CS_URS_2025_02/871161211</t>
  </si>
  <si>
    <t>28613500</t>
  </si>
  <si>
    <t>potrubí vodovodní dvouvrstvé PE100 RC SDR11 32x3,0mm</t>
  </si>
  <si>
    <t>736511469</t>
  </si>
  <si>
    <t>112*1,05</t>
  </si>
  <si>
    <t>891249111</t>
  </si>
  <si>
    <t>Montáž vodovodních armatur na potrubí navrtávacích pasů s ventilem Jt 1 MPa, na potrubí z trub litinových, ocelových nebo plastických hmot DN 80</t>
  </si>
  <si>
    <t>-747558602</t>
  </si>
  <si>
    <t>https://podminky.urs.cz/item/CS_URS_2025_02/891249111</t>
  </si>
  <si>
    <t>R891</t>
  </si>
  <si>
    <t xml:space="preserve">Navrtávací pas  pro PVC a PE-HD, litinové šoupátko Da 90, DN 80, G1""</t>
  </si>
  <si>
    <t>244798468</t>
  </si>
  <si>
    <t>R892</t>
  </si>
  <si>
    <t xml:space="preserve">Isiflo spojka mosazná s vnějším závitem, typ T-142 pro plastové potrubí  32</t>
  </si>
  <si>
    <t>-137366415</t>
  </si>
  <si>
    <t>42291051</t>
  </si>
  <si>
    <t>souprava zemní pro navrtávací pas se šoupátkem Rd 1,0m</t>
  </si>
  <si>
    <t>1332658116</t>
  </si>
  <si>
    <t>R893</t>
  </si>
  <si>
    <t>PE spojka 32 x 32 - svěrná spojka na PE</t>
  </si>
  <si>
    <t>1942828765</t>
  </si>
  <si>
    <t>-1019972317</t>
  </si>
  <si>
    <t>892233122</t>
  </si>
  <si>
    <t>Proplach a dezinfekce vodovodního potrubí DN od 40 do 70</t>
  </si>
  <si>
    <t>-1370443300</t>
  </si>
  <si>
    <t>https://podminky.urs.cz/item/CS_URS_2025_02/892233122</t>
  </si>
  <si>
    <t>2132758619</t>
  </si>
  <si>
    <t>-1373994490</t>
  </si>
  <si>
    <t>1987267667</t>
  </si>
  <si>
    <t>78300521</t>
  </si>
  <si>
    <t>-1469980527</t>
  </si>
  <si>
    <t>1843503692</t>
  </si>
  <si>
    <t>216446962</t>
  </si>
  <si>
    <t>R5922</t>
  </si>
  <si>
    <t>Poklop slzičkový 600 x 600 mm, uzamykatelný, opatřený bočními krytými panty, B125</t>
  </si>
  <si>
    <t>-401923142</t>
  </si>
  <si>
    <t>-873381414</t>
  </si>
  <si>
    <t>SO 09 - Přeložka vodovodů a kabelů VAS</t>
  </si>
  <si>
    <t xml:space="preserve">    N01 - Elektromontáže</t>
  </si>
  <si>
    <t>518278990</t>
  </si>
  <si>
    <t>623442838</t>
  </si>
  <si>
    <t>132212221</t>
  </si>
  <si>
    <t>Hloubení zapažených rýh šířky přes 800 do 2 000 mm ručně s urovnáním dna do předepsaného profilu a spádu v hornině třídy těžitelnosti I skupiny 3 soudržných</t>
  </si>
  <si>
    <t>47839882</t>
  </si>
  <si>
    <t>https://podminky.urs.cz/item/CS_URS_2025_02/132212221</t>
  </si>
  <si>
    <t>(2,2*15*1+1,2*15*0,5)*0,3</t>
  </si>
  <si>
    <t>90681865</t>
  </si>
  <si>
    <t>132354202</t>
  </si>
  <si>
    <t>Hloubení zapažených rýh šířky přes 800 do 2 000 mm strojně s urovnáním dna do předepsaného profilu a spádu v hornině třídy těžitelnosti II skupiny 4 přes 20 do 50 m3</t>
  </si>
  <si>
    <t>-1463689696</t>
  </si>
  <si>
    <t>https://podminky.urs.cz/item/CS_URS_2025_02/132354202</t>
  </si>
  <si>
    <t>(2,2*15*1+1,2*15*0,5)*0,4</t>
  </si>
  <si>
    <t>-1367430698</t>
  </si>
  <si>
    <t>2,2*15*2</t>
  </si>
  <si>
    <t>1843751153</t>
  </si>
  <si>
    <t>-700267959</t>
  </si>
  <si>
    <t>(42-1,965-6,223)*2</t>
  </si>
  <si>
    <t>554821169</t>
  </si>
  <si>
    <t>1,965+6,223</t>
  </si>
  <si>
    <t>-1364035723</t>
  </si>
  <si>
    <t>42-1,965-6,223</t>
  </si>
  <si>
    <t>1173809708</t>
  </si>
  <si>
    <t>-374270432</t>
  </si>
  <si>
    <t>1287912089</t>
  </si>
  <si>
    <t>13,1*0,4*1+13,1*0,15*0,5</t>
  </si>
  <si>
    <t>-954099629</t>
  </si>
  <si>
    <t>"frakce do 16, podíl 8-16 mm do 10%" (13,1*0,4*1+13,1*0,15*0,5)*1,8</t>
  </si>
  <si>
    <t>403400731</t>
  </si>
  <si>
    <t>13,1*1</t>
  </si>
  <si>
    <t>-1511292553</t>
  </si>
  <si>
    <t>13,1*0,1*1+0,1*0,5*13,1</t>
  </si>
  <si>
    <t>-1903399424</t>
  </si>
  <si>
    <t>369873751</t>
  </si>
  <si>
    <t>-1174008451</t>
  </si>
  <si>
    <t>R7981</t>
  </si>
  <si>
    <t>Multitoleranční spojka s jištěním DN80</t>
  </si>
  <si>
    <t>-192030634</t>
  </si>
  <si>
    <t>R7982</t>
  </si>
  <si>
    <t>Výztužní nerezová vložka pro potrubí PEd90</t>
  </si>
  <si>
    <t>1100356713</t>
  </si>
  <si>
    <t>-316417199</t>
  </si>
  <si>
    <t>1637113134</t>
  </si>
  <si>
    <t>1751922625</t>
  </si>
  <si>
    <t>3+3*2</t>
  </si>
  <si>
    <t>1382445294</t>
  </si>
  <si>
    <t>-1067724913</t>
  </si>
  <si>
    <t>-1553985729</t>
  </si>
  <si>
    <t>899721111</t>
  </si>
  <si>
    <t>Signalizační vodič na potrubí DN do 150 mm</t>
  </si>
  <si>
    <t>-606372206</t>
  </si>
  <si>
    <t>https://podminky.urs.cz/item/CS_URS_2025_02/899721111</t>
  </si>
  <si>
    <t>525607189</t>
  </si>
  <si>
    <t>"potrubí" 15</t>
  </si>
  <si>
    <t>"vodiče" 2*15</t>
  </si>
  <si>
    <t>1096689378</t>
  </si>
  <si>
    <t>Elektromontáže</t>
  </si>
  <si>
    <t>M21</t>
  </si>
  <si>
    <t>Elektrický kabel AYKY 4Bx50 uložen v kabelové chráničce PE 50 včetně 2x spojky do země pro kabel, včetně montáže a napojení, provedeno podle pokynů VAS a za kontroly pracovníků VAS</t>
  </si>
  <si>
    <t>-1828228652</t>
  </si>
  <si>
    <t>M22</t>
  </si>
  <si>
    <t>Signalizační kabel CYKY 4Bx4 uložen v kabelové chráničce PE 50 včetně 2x spojky do země pro kabel, včetně montáže a napojení, provedeno podle pokynů VAS a za kontroly pracovníků VAS</t>
  </si>
  <si>
    <t>-1433592893</t>
  </si>
  <si>
    <t>SO 10 - Přeložka STL plynovodu</t>
  </si>
  <si>
    <t>10 - M23</t>
  </si>
  <si>
    <t>-954135935</t>
  </si>
  <si>
    <t>10 - M46</t>
  </si>
  <si>
    <t>1781192623</t>
  </si>
  <si>
    <t>10 - R01</t>
  </si>
  <si>
    <t>-237656616</t>
  </si>
  <si>
    <t>10 - R04</t>
  </si>
  <si>
    <t>2127033462</t>
  </si>
  <si>
    <t>10 - R95</t>
  </si>
  <si>
    <t>34580669</t>
  </si>
  <si>
    <t>10 - R99</t>
  </si>
  <si>
    <t>-770465460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</si>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</sst>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223" TargetMode="External" /><Relationship Id="rId2" Type="http://schemas.openxmlformats.org/officeDocument/2006/relationships/hyperlink" Target="https://podminky.urs.cz/item/CS_URS_2025_02/113107242" TargetMode="External" /><Relationship Id="rId3" Type="http://schemas.openxmlformats.org/officeDocument/2006/relationships/hyperlink" Target="https://podminky.urs.cz/item/CS_URS_2025_02/119001405" TargetMode="External" /><Relationship Id="rId4" Type="http://schemas.openxmlformats.org/officeDocument/2006/relationships/hyperlink" Target="https://podminky.urs.cz/item/CS_URS_2025_02/119001412" TargetMode="External" /><Relationship Id="rId5" Type="http://schemas.openxmlformats.org/officeDocument/2006/relationships/hyperlink" Target="https://podminky.urs.cz/item/CS_URS_2025_02/132254204" TargetMode="External" /><Relationship Id="rId6" Type="http://schemas.openxmlformats.org/officeDocument/2006/relationships/hyperlink" Target="https://podminky.urs.cz/item/CS_URS_2025_02/132312221" TargetMode="External" /><Relationship Id="rId7" Type="http://schemas.openxmlformats.org/officeDocument/2006/relationships/hyperlink" Target="https://podminky.urs.cz/item/CS_URS_2025_02/132354204" TargetMode="External" /><Relationship Id="rId8" Type="http://schemas.openxmlformats.org/officeDocument/2006/relationships/hyperlink" Target="https://podminky.urs.cz/item/CS_URS_2025_02/132454204" TargetMode="External" /><Relationship Id="rId9" Type="http://schemas.openxmlformats.org/officeDocument/2006/relationships/hyperlink" Target="https://podminky.urs.cz/item/CS_URS_2025_02/132554204" TargetMode="External" /><Relationship Id="rId10" Type="http://schemas.openxmlformats.org/officeDocument/2006/relationships/hyperlink" Target="https://podminky.urs.cz/item/CS_URS_2025_02/151101102" TargetMode="External" /><Relationship Id="rId11" Type="http://schemas.openxmlformats.org/officeDocument/2006/relationships/hyperlink" Target="https://podminky.urs.cz/item/CS_URS_2025_02/151101112" TargetMode="External" /><Relationship Id="rId12" Type="http://schemas.openxmlformats.org/officeDocument/2006/relationships/hyperlink" Target="https://podminky.urs.cz/item/CS_URS_2025_02/162351123" TargetMode="External" /><Relationship Id="rId13" Type="http://schemas.openxmlformats.org/officeDocument/2006/relationships/hyperlink" Target="https://podminky.urs.cz/item/CS_URS_2025_02/162751157" TargetMode="External" /><Relationship Id="rId14" Type="http://schemas.openxmlformats.org/officeDocument/2006/relationships/hyperlink" Target="https://podminky.urs.cz/item/CS_URS_2025_02/167151112" TargetMode="External" /><Relationship Id="rId15" Type="http://schemas.openxmlformats.org/officeDocument/2006/relationships/hyperlink" Target="https://podminky.urs.cz/item/CS_URS_2025_02/171201201" TargetMode="External" /><Relationship Id="rId16" Type="http://schemas.openxmlformats.org/officeDocument/2006/relationships/hyperlink" Target="https://podminky.urs.cz/item/CS_URS_2025_02/174151101" TargetMode="External" /><Relationship Id="rId17" Type="http://schemas.openxmlformats.org/officeDocument/2006/relationships/hyperlink" Target="https://podminky.urs.cz/item/CS_URS_2025_02/175151101" TargetMode="External" /><Relationship Id="rId18" Type="http://schemas.openxmlformats.org/officeDocument/2006/relationships/hyperlink" Target="https://podminky.urs.cz/item/CS_URS_2025_02/181951114" TargetMode="External" /><Relationship Id="rId19" Type="http://schemas.openxmlformats.org/officeDocument/2006/relationships/hyperlink" Target="https://podminky.urs.cz/item/CS_URS_2025_02/321311115" TargetMode="External" /><Relationship Id="rId20" Type="http://schemas.openxmlformats.org/officeDocument/2006/relationships/hyperlink" Target="https://podminky.urs.cz/item/CS_URS_2025_02/321351010" TargetMode="External" /><Relationship Id="rId21" Type="http://schemas.openxmlformats.org/officeDocument/2006/relationships/hyperlink" Target="https://podminky.urs.cz/item/CS_URS_2025_02/321352010" TargetMode="External" /><Relationship Id="rId22" Type="http://schemas.openxmlformats.org/officeDocument/2006/relationships/hyperlink" Target="https://podminky.urs.cz/item/CS_URS_2025_02/451573111" TargetMode="External" /><Relationship Id="rId23" Type="http://schemas.openxmlformats.org/officeDocument/2006/relationships/hyperlink" Target="https://podminky.urs.cz/item/CS_URS_2025_02/857242122" TargetMode="External" /><Relationship Id="rId24" Type="http://schemas.openxmlformats.org/officeDocument/2006/relationships/hyperlink" Target="https://podminky.urs.cz/item/CS_URS_2025_02/857244122" TargetMode="External" /><Relationship Id="rId25" Type="http://schemas.openxmlformats.org/officeDocument/2006/relationships/hyperlink" Target="https://podminky.urs.cz/item/CS_URS_2025_02/857262122" TargetMode="External" /><Relationship Id="rId26" Type="http://schemas.openxmlformats.org/officeDocument/2006/relationships/hyperlink" Target="https://podminky.urs.cz/item/CS_URS_2025_02/871241211" TargetMode="External" /><Relationship Id="rId27" Type="http://schemas.openxmlformats.org/officeDocument/2006/relationships/hyperlink" Target="https://podminky.urs.cz/item/CS_URS_2025_02/877241101" TargetMode="External" /><Relationship Id="rId28" Type="http://schemas.openxmlformats.org/officeDocument/2006/relationships/hyperlink" Target="https://podminky.urs.cz/item/CS_URS_2025_02/891241112" TargetMode="External" /><Relationship Id="rId29" Type="http://schemas.openxmlformats.org/officeDocument/2006/relationships/hyperlink" Target="https://podminky.urs.cz/item/CS_URS_2025_02/891247112" TargetMode="External" /><Relationship Id="rId30" Type="http://schemas.openxmlformats.org/officeDocument/2006/relationships/hyperlink" Target="https://podminky.urs.cz/item/CS_URS_2025_02/892241111" TargetMode="External" /><Relationship Id="rId31" Type="http://schemas.openxmlformats.org/officeDocument/2006/relationships/hyperlink" Target="https://podminky.urs.cz/item/CS_URS_2025_02/892273122" TargetMode="External" /><Relationship Id="rId32" Type="http://schemas.openxmlformats.org/officeDocument/2006/relationships/hyperlink" Target="https://podminky.urs.cz/item/CS_URS_2025_02/892372111" TargetMode="External" /><Relationship Id="rId33" Type="http://schemas.openxmlformats.org/officeDocument/2006/relationships/hyperlink" Target="https://podminky.urs.cz/item/CS_URS_2025_02/899401112" TargetMode="External" /><Relationship Id="rId34" Type="http://schemas.openxmlformats.org/officeDocument/2006/relationships/hyperlink" Target="https://podminky.urs.cz/item/CS_URS_2025_02/899401113" TargetMode="External" /><Relationship Id="rId35" Type="http://schemas.openxmlformats.org/officeDocument/2006/relationships/hyperlink" Target="https://podminky.urs.cz/item/CS_URS_2025_02/899712111" TargetMode="External" /><Relationship Id="rId36" Type="http://schemas.openxmlformats.org/officeDocument/2006/relationships/hyperlink" Target="https://podminky.urs.cz/item/CS_URS_2025_02/899721112" TargetMode="External" /><Relationship Id="rId37" Type="http://schemas.openxmlformats.org/officeDocument/2006/relationships/hyperlink" Target="https://podminky.urs.cz/item/CS_URS_2025_02/899722113" TargetMode="External" /><Relationship Id="rId38" Type="http://schemas.openxmlformats.org/officeDocument/2006/relationships/hyperlink" Target="https://podminky.urs.cz/item/CS_URS_2025_02/997013501" TargetMode="External" /><Relationship Id="rId39" Type="http://schemas.openxmlformats.org/officeDocument/2006/relationships/hyperlink" Target="https://podminky.urs.cz/item/CS_URS_2025_02/997013509" TargetMode="External" /><Relationship Id="rId40" Type="http://schemas.openxmlformats.org/officeDocument/2006/relationships/hyperlink" Target="https://podminky.urs.cz/item/CS_URS_2025_02/997013873" TargetMode="External" /><Relationship Id="rId41" Type="http://schemas.openxmlformats.org/officeDocument/2006/relationships/hyperlink" Target="https://podminky.urs.cz/item/CS_URS_2025_02/997013875" TargetMode="External" /><Relationship Id="rId42" Type="http://schemas.openxmlformats.org/officeDocument/2006/relationships/hyperlink" Target="https://podminky.urs.cz/item/CS_URS_2025_02/998276101" TargetMode="External" /><Relationship Id="rId4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9001405" TargetMode="External" /><Relationship Id="rId2" Type="http://schemas.openxmlformats.org/officeDocument/2006/relationships/hyperlink" Target="https://podminky.urs.cz/item/CS_URS_2025_02/119001412" TargetMode="External" /><Relationship Id="rId3" Type="http://schemas.openxmlformats.org/officeDocument/2006/relationships/hyperlink" Target="https://podminky.urs.cz/item/CS_URS_2025_02/119001423" TargetMode="External" /><Relationship Id="rId4" Type="http://schemas.openxmlformats.org/officeDocument/2006/relationships/hyperlink" Target="https://podminky.urs.cz/item/CS_URS_2025_02/132354204" TargetMode="External" /><Relationship Id="rId5" Type="http://schemas.openxmlformats.org/officeDocument/2006/relationships/hyperlink" Target="https://podminky.urs.cz/item/CS_URS_2025_02/132454204" TargetMode="External" /><Relationship Id="rId6" Type="http://schemas.openxmlformats.org/officeDocument/2006/relationships/hyperlink" Target="https://podminky.urs.cz/item/CS_URS_2025_02/132554204" TargetMode="External" /><Relationship Id="rId7" Type="http://schemas.openxmlformats.org/officeDocument/2006/relationships/hyperlink" Target="https://podminky.urs.cz/item/CS_URS_2025_02/151101102" TargetMode="External" /><Relationship Id="rId8" Type="http://schemas.openxmlformats.org/officeDocument/2006/relationships/hyperlink" Target="https://podminky.urs.cz/item/CS_URS_2025_02/151101112" TargetMode="External" /><Relationship Id="rId9" Type="http://schemas.openxmlformats.org/officeDocument/2006/relationships/hyperlink" Target="https://podminky.urs.cz/item/CS_URS_2025_02/162351123" TargetMode="External" /><Relationship Id="rId10" Type="http://schemas.openxmlformats.org/officeDocument/2006/relationships/hyperlink" Target="https://podminky.urs.cz/item/CS_URS_2025_02/162751157" TargetMode="External" /><Relationship Id="rId11" Type="http://schemas.openxmlformats.org/officeDocument/2006/relationships/hyperlink" Target="https://podminky.urs.cz/item/CS_URS_2025_02/167151112" TargetMode="External" /><Relationship Id="rId12" Type="http://schemas.openxmlformats.org/officeDocument/2006/relationships/hyperlink" Target="https://podminky.urs.cz/item/CS_URS_2025_02/171201201" TargetMode="External" /><Relationship Id="rId13" Type="http://schemas.openxmlformats.org/officeDocument/2006/relationships/hyperlink" Target="https://podminky.urs.cz/item/CS_URS_2025_02/174151101" TargetMode="External" /><Relationship Id="rId14" Type="http://schemas.openxmlformats.org/officeDocument/2006/relationships/hyperlink" Target="https://podminky.urs.cz/item/CS_URS_2025_02/175151101" TargetMode="External" /><Relationship Id="rId15" Type="http://schemas.openxmlformats.org/officeDocument/2006/relationships/hyperlink" Target="https://podminky.urs.cz/item/CS_URS_2025_02/181951114" TargetMode="External" /><Relationship Id="rId16" Type="http://schemas.openxmlformats.org/officeDocument/2006/relationships/hyperlink" Target="https://podminky.urs.cz/item/CS_URS_2025_02/451573111" TargetMode="External" /><Relationship Id="rId17" Type="http://schemas.openxmlformats.org/officeDocument/2006/relationships/hyperlink" Target="https://podminky.urs.cz/item/CS_URS_2025_02/871313123" TargetMode="External" /><Relationship Id="rId18" Type="http://schemas.openxmlformats.org/officeDocument/2006/relationships/hyperlink" Target="https://podminky.urs.cz/item/CS_URS_2025_02/877315211" TargetMode="External" /><Relationship Id="rId19" Type="http://schemas.openxmlformats.org/officeDocument/2006/relationships/hyperlink" Target="https://podminky.urs.cz/item/CS_URS_2025_02/877365221" TargetMode="External" /><Relationship Id="rId20" Type="http://schemas.openxmlformats.org/officeDocument/2006/relationships/hyperlink" Target="https://podminky.urs.cz/item/CS_URS_2025_02/892351111" TargetMode="External" /><Relationship Id="rId21" Type="http://schemas.openxmlformats.org/officeDocument/2006/relationships/hyperlink" Target="https://podminky.urs.cz/item/CS_URS_2025_02/894812001" TargetMode="External" /><Relationship Id="rId22" Type="http://schemas.openxmlformats.org/officeDocument/2006/relationships/hyperlink" Target="https://podminky.urs.cz/item/CS_URS_2025_02/894812033" TargetMode="External" /><Relationship Id="rId23" Type="http://schemas.openxmlformats.org/officeDocument/2006/relationships/hyperlink" Target="https://podminky.urs.cz/item/CS_URS_2025_02/894812041" TargetMode="External" /><Relationship Id="rId24" Type="http://schemas.openxmlformats.org/officeDocument/2006/relationships/hyperlink" Target="https://podminky.urs.cz/item/CS_URS_2025_02/894812063" TargetMode="External" /><Relationship Id="rId25" Type="http://schemas.openxmlformats.org/officeDocument/2006/relationships/hyperlink" Target="https://podminky.urs.cz/item/CS_URS_2025_02/998276101" TargetMode="External" /><Relationship Id="rId26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354204" TargetMode="External" /><Relationship Id="rId2" Type="http://schemas.openxmlformats.org/officeDocument/2006/relationships/hyperlink" Target="https://podminky.urs.cz/item/CS_URS_2025_02/132454204" TargetMode="External" /><Relationship Id="rId3" Type="http://schemas.openxmlformats.org/officeDocument/2006/relationships/hyperlink" Target="https://podminky.urs.cz/item/CS_URS_2025_02/132554204" TargetMode="External" /><Relationship Id="rId4" Type="http://schemas.openxmlformats.org/officeDocument/2006/relationships/hyperlink" Target="https://podminky.urs.cz/item/CS_URS_2025_02/151101102" TargetMode="External" /><Relationship Id="rId5" Type="http://schemas.openxmlformats.org/officeDocument/2006/relationships/hyperlink" Target="https://podminky.urs.cz/item/CS_URS_2025_02/151101112" TargetMode="External" /><Relationship Id="rId6" Type="http://schemas.openxmlformats.org/officeDocument/2006/relationships/hyperlink" Target="https://podminky.urs.cz/item/CS_URS_2025_02/162351123" TargetMode="External" /><Relationship Id="rId7" Type="http://schemas.openxmlformats.org/officeDocument/2006/relationships/hyperlink" Target="https://podminky.urs.cz/item/CS_URS_2025_02/162751157" TargetMode="External" /><Relationship Id="rId8" Type="http://schemas.openxmlformats.org/officeDocument/2006/relationships/hyperlink" Target="https://podminky.urs.cz/item/CS_URS_2025_02/167151112" TargetMode="External" /><Relationship Id="rId9" Type="http://schemas.openxmlformats.org/officeDocument/2006/relationships/hyperlink" Target="https://podminky.urs.cz/item/CS_URS_2025_02/171201201" TargetMode="External" /><Relationship Id="rId10" Type="http://schemas.openxmlformats.org/officeDocument/2006/relationships/hyperlink" Target="https://podminky.urs.cz/item/CS_URS_2025_02/174151101" TargetMode="External" /><Relationship Id="rId11" Type="http://schemas.openxmlformats.org/officeDocument/2006/relationships/hyperlink" Target="https://podminky.urs.cz/item/CS_URS_2025_02/175151101" TargetMode="External" /><Relationship Id="rId12" Type="http://schemas.openxmlformats.org/officeDocument/2006/relationships/hyperlink" Target="https://podminky.urs.cz/item/CS_URS_2025_02/181951114" TargetMode="External" /><Relationship Id="rId13" Type="http://schemas.openxmlformats.org/officeDocument/2006/relationships/hyperlink" Target="https://podminky.urs.cz/item/CS_URS_2025_02/271532212" TargetMode="External" /><Relationship Id="rId14" Type="http://schemas.openxmlformats.org/officeDocument/2006/relationships/hyperlink" Target="https://podminky.urs.cz/item/CS_URS_2025_02/273321511" TargetMode="External" /><Relationship Id="rId15" Type="http://schemas.openxmlformats.org/officeDocument/2006/relationships/hyperlink" Target="https://podminky.urs.cz/item/CS_URS_2025_02/273351121" TargetMode="External" /><Relationship Id="rId16" Type="http://schemas.openxmlformats.org/officeDocument/2006/relationships/hyperlink" Target="https://podminky.urs.cz/item/CS_URS_2025_02/273351122" TargetMode="External" /><Relationship Id="rId17" Type="http://schemas.openxmlformats.org/officeDocument/2006/relationships/hyperlink" Target="https://podminky.urs.cz/item/CS_URS_2025_02/273362021" TargetMode="External" /><Relationship Id="rId18" Type="http://schemas.openxmlformats.org/officeDocument/2006/relationships/hyperlink" Target="https://podminky.urs.cz/item/CS_URS_2025_02/451573111" TargetMode="External" /><Relationship Id="rId19" Type="http://schemas.openxmlformats.org/officeDocument/2006/relationships/hyperlink" Target="https://podminky.urs.cz/item/CS_URS_2025_02/871161211" TargetMode="External" /><Relationship Id="rId20" Type="http://schemas.openxmlformats.org/officeDocument/2006/relationships/hyperlink" Target="https://podminky.urs.cz/item/CS_URS_2025_02/891249111" TargetMode="External" /><Relationship Id="rId21" Type="http://schemas.openxmlformats.org/officeDocument/2006/relationships/hyperlink" Target="https://podminky.urs.cz/item/CS_URS_2025_02/892241111" TargetMode="External" /><Relationship Id="rId22" Type="http://schemas.openxmlformats.org/officeDocument/2006/relationships/hyperlink" Target="https://podminky.urs.cz/item/CS_URS_2025_02/892233122" TargetMode="External" /><Relationship Id="rId23" Type="http://schemas.openxmlformats.org/officeDocument/2006/relationships/hyperlink" Target="https://podminky.urs.cz/item/CS_URS_2025_02/892372111" TargetMode="External" /><Relationship Id="rId24" Type="http://schemas.openxmlformats.org/officeDocument/2006/relationships/hyperlink" Target="https://podminky.urs.cz/item/CS_URS_2025_02/899401112" TargetMode="External" /><Relationship Id="rId25" Type="http://schemas.openxmlformats.org/officeDocument/2006/relationships/hyperlink" Target="https://podminky.urs.cz/item/CS_URS_2025_02/899712111" TargetMode="External" /><Relationship Id="rId26" Type="http://schemas.openxmlformats.org/officeDocument/2006/relationships/hyperlink" Target="https://podminky.urs.cz/item/CS_URS_2025_02/899721112" TargetMode="External" /><Relationship Id="rId27" Type="http://schemas.openxmlformats.org/officeDocument/2006/relationships/hyperlink" Target="https://podminky.urs.cz/item/CS_URS_2025_02/899722113" TargetMode="External" /><Relationship Id="rId28" Type="http://schemas.openxmlformats.org/officeDocument/2006/relationships/hyperlink" Target="https://podminky.urs.cz/item/CS_URS_2025_02/998276101" TargetMode="External" /><Relationship Id="rId29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9001405" TargetMode="External" /><Relationship Id="rId2" Type="http://schemas.openxmlformats.org/officeDocument/2006/relationships/hyperlink" Target="https://podminky.urs.cz/item/CS_URS_2025_02/119001412" TargetMode="External" /><Relationship Id="rId3" Type="http://schemas.openxmlformats.org/officeDocument/2006/relationships/hyperlink" Target="https://podminky.urs.cz/item/CS_URS_2025_02/132212221" TargetMode="External" /><Relationship Id="rId4" Type="http://schemas.openxmlformats.org/officeDocument/2006/relationships/hyperlink" Target="https://podminky.urs.cz/item/CS_URS_2025_02/132312221" TargetMode="External" /><Relationship Id="rId5" Type="http://schemas.openxmlformats.org/officeDocument/2006/relationships/hyperlink" Target="https://podminky.urs.cz/item/CS_URS_2025_02/132354202" TargetMode="External" /><Relationship Id="rId6" Type="http://schemas.openxmlformats.org/officeDocument/2006/relationships/hyperlink" Target="https://podminky.urs.cz/item/CS_URS_2025_02/151101102" TargetMode="External" /><Relationship Id="rId7" Type="http://schemas.openxmlformats.org/officeDocument/2006/relationships/hyperlink" Target="https://podminky.urs.cz/item/CS_URS_2025_02/151101112" TargetMode="External" /><Relationship Id="rId8" Type="http://schemas.openxmlformats.org/officeDocument/2006/relationships/hyperlink" Target="https://podminky.urs.cz/item/CS_URS_2025_02/162351123" TargetMode="External" /><Relationship Id="rId9" Type="http://schemas.openxmlformats.org/officeDocument/2006/relationships/hyperlink" Target="https://podminky.urs.cz/item/CS_URS_2025_02/162751157" TargetMode="External" /><Relationship Id="rId10" Type="http://schemas.openxmlformats.org/officeDocument/2006/relationships/hyperlink" Target="https://podminky.urs.cz/item/CS_URS_2025_02/167151112" TargetMode="External" /><Relationship Id="rId11" Type="http://schemas.openxmlformats.org/officeDocument/2006/relationships/hyperlink" Target="https://podminky.urs.cz/item/CS_URS_2025_02/171201201" TargetMode="External" /><Relationship Id="rId12" Type="http://schemas.openxmlformats.org/officeDocument/2006/relationships/hyperlink" Target="https://podminky.urs.cz/item/CS_URS_2025_02/174151101" TargetMode="External" /><Relationship Id="rId13" Type="http://schemas.openxmlformats.org/officeDocument/2006/relationships/hyperlink" Target="https://podminky.urs.cz/item/CS_URS_2025_02/175151101" TargetMode="External" /><Relationship Id="rId14" Type="http://schemas.openxmlformats.org/officeDocument/2006/relationships/hyperlink" Target="https://podminky.urs.cz/item/CS_URS_2025_02/181951114" TargetMode="External" /><Relationship Id="rId15" Type="http://schemas.openxmlformats.org/officeDocument/2006/relationships/hyperlink" Target="https://podminky.urs.cz/item/CS_URS_2025_02/451573111" TargetMode="External" /><Relationship Id="rId16" Type="http://schemas.openxmlformats.org/officeDocument/2006/relationships/hyperlink" Target="https://podminky.urs.cz/item/CS_URS_2025_02/871241211" TargetMode="External" /><Relationship Id="rId17" Type="http://schemas.openxmlformats.org/officeDocument/2006/relationships/hyperlink" Target="https://podminky.urs.cz/item/CS_URS_2025_02/857242122" TargetMode="External" /><Relationship Id="rId18" Type="http://schemas.openxmlformats.org/officeDocument/2006/relationships/hyperlink" Target="https://podminky.urs.cz/item/CS_URS_2025_02/877241101" TargetMode="External" /><Relationship Id="rId19" Type="http://schemas.openxmlformats.org/officeDocument/2006/relationships/hyperlink" Target="https://podminky.urs.cz/item/CS_URS_2025_02/892273122" TargetMode="External" /><Relationship Id="rId20" Type="http://schemas.openxmlformats.org/officeDocument/2006/relationships/hyperlink" Target="https://podminky.urs.cz/item/CS_URS_2025_02/892241111" TargetMode="External" /><Relationship Id="rId21" Type="http://schemas.openxmlformats.org/officeDocument/2006/relationships/hyperlink" Target="https://podminky.urs.cz/item/CS_URS_2025_02/892372111" TargetMode="External" /><Relationship Id="rId22" Type="http://schemas.openxmlformats.org/officeDocument/2006/relationships/hyperlink" Target="https://podminky.urs.cz/item/CS_URS_2025_02/899721111" TargetMode="External" /><Relationship Id="rId23" Type="http://schemas.openxmlformats.org/officeDocument/2006/relationships/hyperlink" Target="https://podminky.urs.cz/item/CS_URS_2025_02/899722113" TargetMode="External" /><Relationship Id="rId24" Type="http://schemas.openxmlformats.org/officeDocument/2006/relationships/hyperlink" Target="https://podminky.urs.cz/item/CS_URS_2025_02/998276101" TargetMode="External" /><Relationship Id="rId25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223" TargetMode="External" /><Relationship Id="rId2" Type="http://schemas.openxmlformats.org/officeDocument/2006/relationships/hyperlink" Target="https://podminky.urs.cz/item/CS_URS_2025_02/113107242" TargetMode="External" /><Relationship Id="rId3" Type="http://schemas.openxmlformats.org/officeDocument/2006/relationships/hyperlink" Target="https://podminky.urs.cz/item/CS_URS_2025_02/119001405" TargetMode="External" /><Relationship Id="rId4" Type="http://schemas.openxmlformats.org/officeDocument/2006/relationships/hyperlink" Target="https://podminky.urs.cz/item/CS_URS_2025_02/119001423" TargetMode="External" /><Relationship Id="rId5" Type="http://schemas.openxmlformats.org/officeDocument/2006/relationships/hyperlink" Target="https://podminky.urs.cz/item/CS_URS_2025_02/132254205" TargetMode="External" /><Relationship Id="rId6" Type="http://schemas.openxmlformats.org/officeDocument/2006/relationships/hyperlink" Target="https://podminky.urs.cz/item/CS_URS_2025_02/132354205" TargetMode="External" /><Relationship Id="rId7" Type="http://schemas.openxmlformats.org/officeDocument/2006/relationships/hyperlink" Target="https://podminky.urs.cz/item/CS_URS_2025_02/132454205" TargetMode="External" /><Relationship Id="rId8" Type="http://schemas.openxmlformats.org/officeDocument/2006/relationships/hyperlink" Target="https://podminky.urs.cz/item/CS_URS_2025_02/132554205" TargetMode="External" /><Relationship Id="rId9" Type="http://schemas.openxmlformats.org/officeDocument/2006/relationships/hyperlink" Target="https://podminky.urs.cz/item/CS_URS_2025_02/151101102" TargetMode="External" /><Relationship Id="rId10" Type="http://schemas.openxmlformats.org/officeDocument/2006/relationships/hyperlink" Target="https://podminky.urs.cz/item/CS_URS_2025_02/151101112" TargetMode="External" /><Relationship Id="rId11" Type="http://schemas.openxmlformats.org/officeDocument/2006/relationships/hyperlink" Target="https://podminky.urs.cz/item/CS_URS_2025_02/162351123" TargetMode="External" /><Relationship Id="rId12" Type="http://schemas.openxmlformats.org/officeDocument/2006/relationships/hyperlink" Target="https://podminky.urs.cz/item/CS_URS_2025_02/162751157" TargetMode="External" /><Relationship Id="rId13" Type="http://schemas.openxmlformats.org/officeDocument/2006/relationships/hyperlink" Target="https://podminky.urs.cz/item/CS_URS_2025_02/167151112" TargetMode="External" /><Relationship Id="rId14" Type="http://schemas.openxmlformats.org/officeDocument/2006/relationships/hyperlink" Target="https://podminky.urs.cz/item/CS_URS_2025_02/171201201" TargetMode="External" /><Relationship Id="rId15" Type="http://schemas.openxmlformats.org/officeDocument/2006/relationships/hyperlink" Target="https://podminky.urs.cz/item/CS_URS_2025_02/174151101" TargetMode="External" /><Relationship Id="rId16" Type="http://schemas.openxmlformats.org/officeDocument/2006/relationships/hyperlink" Target="https://podminky.urs.cz/item/CS_URS_2025_02/175151101" TargetMode="External" /><Relationship Id="rId17" Type="http://schemas.openxmlformats.org/officeDocument/2006/relationships/hyperlink" Target="https://podminky.urs.cz/item/CS_URS_2025_02/181951114" TargetMode="External" /><Relationship Id="rId18" Type="http://schemas.openxmlformats.org/officeDocument/2006/relationships/hyperlink" Target="https://podminky.urs.cz/item/CS_URS_2025_02/181951116" TargetMode="External" /><Relationship Id="rId19" Type="http://schemas.openxmlformats.org/officeDocument/2006/relationships/hyperlink" Target="https://podminky.urs.cz/item/CS_URS_2025_02/451573111" TargetMode="External" /><Relationship Id="rId20" Type="http://schemas.openxmlformats.org/officeDocument/2006/relationships/hyperlink" Target="https://podminky.urs.cz/item/CS_URS_2025_02/452311161" TargetMode="External" /><Relationship Id="rId21" Type="http://schemas.openxmlformats.org/officeDocument/2006/relationships/hyperlink" Target="https://podminky.urs.cz/item/CS_URS_2025_02/452351111" TargetMode="External" /><Relationship Id="rId22" Type="http://schemas.openxmlformats.org/officeDocument/2006/relationships/hyperlink" Target="https://podminky.urs.cz/item/CS_URS_2025_02/452351112" TargetMode="External" /><Relationship Id="rId23" Type="http://schemas.openxmlformats.org/officeDocument/2006/relationships/hyperlink" Target="https://podminky.urs.cz/item/CS_URS_2025_02/871363123" TargetMode="External" /><Relationship Id="rId24" Type="http://schemas.openxmlformats.org/officeDocument/2006/relationships/hyperlink" Target="https://podminky.urs.cz/item/CS_URS_2025_02/892381111" TargetMode="External" /><Relationship Id="rId25" Type="http://schemas.openxmlformats.org/officeDocument/2006/relationships/hyperlink" Target="https://podminky.urs.cz/item/CS_URS_2025_02/894411311" TargetMode="External" /><Relationship Id="rId26" Type="http://schemas.openxmlformats.org/officeDocument/2006/relationships/hyperlink" Target="https://podminky.urs.cz/item/CS_URS_2025_02/894412411" TargetMode="External" /><Relationship Id="rId27" Type="http://schemas.openxmlformats.org/officeDocument/2006/relationships/hyperlink" Target="https://podminky.urs.cz/item/CS_URS_2025_02/894414111" TargetMode="External" /><Relationship Id="rId28" Type="http://schemas.openxmlformats.org/officeDocument/2006/relationships/hyperlink" Target="https://podminky.urs.cz/item/CS_URS_2025_02/899104112" TargetMode="External" /><Relationship Id="rId29" Type="http://schemas.openxmlformats.org/officeDocument/2006/relationships/hyperlink" Target="https://podminky.urs.cz/item/CS_URS_2025_02/997013501" TargetMode="External" /><Relationship Id="rId30" Type="http://schemas.openxmlformats.org/officeDocument/2006/relationships/hyperlink" Target="https://podminky.urs.cz/item/CS_URS_2025_02/997013509" TargetMode="External" /><Relationship Id="rId31" Type="http://schemas.openxmlformats.org/officeDocument/2006/relationships/hyperlink" Target="https://podminky.urs.cz/item/CS_URS_2025_02/997013873" TargetMode="External" /><Relationship Id="rId32" Type="http://schemas.openxmlformats.org/officeDocument/2006/relationships/hyperlink" Target="https://podminky.urs.cz/item/CS_URS_2025_02/997013875" TargetMode="External" /><Relationship Id="rId33" Type="http://schemas.openxmlformats.org/officeDocument/2006/relationships/hyperlink" Target="https://podminky.urs.cz/item/CS_URS_2025_02/998276101" TargetMode="External" /><Relationship Id="rId3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9001405" TargetMode="External" /><Relationship Id="rId2" Type="http://schemas.openxmlformats.org/officeDocument/2006/relationships/hyperlink" Target="https://podminky.urs.cz/item/CS_URS_2025_02/119001412" TargetMode="External" /><Relationship Id="rId3" Type="http://schemas.openxmlformats.org/officeDocument/2006/relationships/hyperlink" Target="https://podminky.urs.cz/item/CS_URS_2025_02/131251204" TargetMode="External" /><Relationship Id="rId4" Type="http://schemas.openxmlformats.org/officeDocument/2006/relationships/hyperlink" Target="https://podminky.urs.cz/item/CS_URS_2025_02/131351204" TargetMode="External" /><Relationship Id="rId5" Type="http://schemas.openxmlformats.org/officeDocument/2006/relationships/hyperlink" Target="https://podminky.urs.cz/item/CS_URS_2025_02/131451204" TargetMode="External" /><Relationship Id="rId6" Type="http://schemas.openxmlformats.org/officeDocument/2006/relationships/hyperlink" Target="https://podminky.urs.cz/item/CS_URS_2025_02/131551204" TargetMode="External" /><Relationship Id="rId7" Type="http://schemas.openxmlformats.org/officeDocument/2006/relationships/hyperlink" Target="https://podminky.urs.cz/item/CS_URS_2025_02/132254204" TargetMode="External" /><Relationship Id="rId8" Type="http://schemas.openxmlformats.org/officeDocument/2006/relationships/hyperlink" Target="https://podminky.urs.cz/item/CS_URS_2025_02/132354204" TargetMode="External" /><Relationship Id="rId9" Type="http://schemas.openxmlformats.org/officeDocument/2006/relationships/hyperlink" Target="https://podminky.urs.cz/item/CS_URS_2025_02/132454204" TargetMode="External" /><Relationship Id="rId10" Type="http://schemas.openxmlformats.org/officeDocument/2006/relationships/hyperlink" Target="https://podminky.urs.cz/item/CS_URS_2025_02/132554204" TargetMode="External" /><Relationship Id="rId11" Type="http://schemas.openxmlformats.org/officeDocument/2006/relationships/hyperlink" Target="https://podminky.urs.cz/item/CS_URS_2025_02/151101101" TargetMode="External" /><Relationship Id="rId12" Type="http://schemas.openxmlformats.org/officeDocument/2006/relationships/hyperlink" Target="https://podminky.urs.cz/item/CS_URS_2025_02/151101111" TargetMode="External" /><Relationship Id="rId13" Type="http://schemas.openxmlformats.org/officeDocument/2006/relationships/hyperlink" Target="https://podminky.urs.cz/item/CS_URS_2025_02/151201202" TargetMode="External" /><Relationship Id="rId14" Type="http://schemas.openxmlformats.org/officeDocument/2006/relationships/hyperlink" Target="https://podminky.urs.cz/item/CS_URS_2025_02/151201212" TargetMode="External" /><Relationship Id="rId15" Type="http://schemas.openxmlformats.org/officeDocument/2006/relationships/hyperlink" Target="https://podminky.urs.cz/item/CS_URS_2025_02/151201301" TargetMode="External" /><Relationship Id="rId16" Type="http://schemas.openxmlformats.org/officeDocument/2006/relationships/hyperlink" Target="https://podminky.urs.cz/item/CS_URS_2025_02/151201311" TargetMode="External" /><Relationship Id="rId17" Type="http://schemas.openxmlformats.org/officeDocument/2006/relationships/hyperlink" Target="https://podminky.urs.cz/item/CS_URS_2025_02/161151123" TargetMode="External" /><Relationship Id="rId18" Type="http://schemas.openxmlformats.org/officeDocument/2006/relationships/hyperlink" Target="https://podminky.urs.cz/item/CS_URS_2025_02/162351123" TargetMode="External" /><Relationship Id="rId19" Type="http://schemas.openxmlformats.org/officeDocument/2006/relationships/hyperlink" Target="https://podminky.urs.cz/item/CS_URS_2025_02/162751157" TargetMode="External" /><Relationship Id="rId20" Type="http://schemas.openxmlformats.org/officeDocument/2006/relationships/hyperlink" Target="https://podminky.urs.cz/item/CS_URS_2025_02/167151112" TargetMode="External" /><Relationship Id="rId21" Type="http://schemas.openxmlformats.org/officeDocument/2006/relationships/hyperlink" Target="https://podminky.urs.cz/item/CS_URS_2025_02/171201201" TargetMode="External" /><Relationship Id="rId22" Type="http://schemas.openxmlformats.org/officeDocument/2006/relationships/hyperlink" Target="https://podminky.urs.cz/item/CS_URS_2025_02/174151101" TargetMode="External" /><Relationship Id="rId23" Type="http://schemas.openxmlformats.org/officeDocument/2006/relationships/hyperlink" Target="https://podminky.urs.cz/item/CS_URS_2025_02/175151101" TargetMode="External" /><Relationship Id="rId24" Type="http://schemas.openxmlformats.org/officeDocument/2006/relationships/hyperlink" Target="https://podminky.urs.cz/item/CS_URS_2025_02/181951114" TargetMode="External" /><Relationship Id="rId25" Type="http://schemas.openxmlformats.org/officeDocument/2006/relationships/hyperlink" Target="https://podminky.urs.cz/item/CS_URS_2025_02/181951116" TargetMode="External" /><Relationship Id="rId26" Type="http://schemas.openxmlformats.org/officeDocument/2006/relationships/hyperlink" Target="https://podminky.urs.cz/item/CS_URS_2025_02/271532211" TargetMode="External" /><Relationship Id="rId27" Type="http://schemas.openxmlformats.org/officeDocument/2006/relationships/hyperlink" Target="https://podminky.urs.cz/item/CS_URS_2025_02/273321511" TargetMode="External" /><Relationship Id="rId28" Type="http://schemas.openxmlformats.org/officeDocument/2006/relationships/hyperlink" Target="https://podminky.urs.cz/item/CS_URS_2025_02/273351121" TargetMode="External" /><Relationship Id="rId29" Type="http://schemas.openxmlformats.org/officeDocument/2006/relationships/hyperlink" Target="https://podminky.urs.cz/item/CS_URS_2025_02/273351122" TargetMode="External" /><Relationship Id="rId30" Type="http://schemas.openxmlformats.org/officeDocument/2006/relationships/hyperlink" Target="https://podminky.urs.cz/item/CS_URS_2025_02/273362021" TargetMode="External" /><Relationship Id="rId31" Type="http://schemas.openxmlformats.org/officeDocument/2006/relationships/hyperlink" Target="https://podminky.urs.cz/item/CS_URS_2025_02/292111111" TargetMode="External" /><Relationship Id="rId32" Type="http://schemas.openxmlformats.org/officeDocument/2006/relationships/hyperlink" Target="https://podminky.urs.cz/item/CS_URS_2025_02/292111112" TargetMode="External" /><Relationship Id="rId33" Type="http://schemas.openxmlformats.org/officeDocument/2006/relationships/hyperlink" Target="https://podminky.urs.cz/item/CS_URS_2025_02/380326232" TargetMode="External" /><Relationship Id="rId34" Type="http://schemas.openxmlformats.org/officeDocument/2006/relationships/hyperlink" Target="https://podminky.urs.cz/item/CS_URS_2025_02/380356231" TargetMode="External" /><Relationship Id="rId35" Type="http://schemas.openxmlformats.org/officeDocument/2006/relationships/hyperlink" Target="https://podminky.urs.cz/item/CS_URS_2025_02/380356232" TargetMode="External" /><Relationship Id="rId36" Type="http://schemas.openxmlformats.org/officeDocument/2006/relationships/hyperlink" Target="https://podminky.urs.cz/item/CS_URS_2025_02/380361011" TargetMode="External" /><Relationship Id="rId37" Type="http://schemas.openxmlformats.org/officeDocument/2006/relationships/hyperlink" Target="https://podminky.urs.cz/item/CS_URS_2025_02/451573111" TargetMode="External" /><Relationship Id="rId38" Type="http://schemas.openxmlformats.org/officeDocument/2006/relationships/hyperlink" Target="https://podminky.urs.cz/item/CS_URS_2025_02/871254301" TargetMode="External" /><Relationship Id="rId39" Type="http://schemas.openxmlformats.org/officeDocument/2006/relationships/hyperlink" Target="https://podminky.urs.cz/item/CS_URS_2025_02/871228111" TargetMode="External" /><Relationship Id="rId40" Type="http://schemas.openxmlformats.org/officeDocument/2006/relationships/hyperlink" Target="https://podminky.urs.cz/item/CS_URS_2025_02/892241111" TargetMode="External" /><Relationship Id="rId41" Type="http://schemas.openxmlformats.org/officeDocument/2006/relationships/hyperlink" Target="https://podminky.urs.cz/item/CS_URS_2025_02/892372111" TargetMode="External" /><Relationship Id="rId42" Type="http://schemas.openxmlformats.org/officeDocument/2006/relationships/hyperlink" Target="https://podminky.urs.cz/item/CS_URS_2025_02/894411311" TargetMode="External" /><Relationship Id="rId43" Type="http://schemas.openxmlformats.org/officeDocument/2006/relationships/hyperlink" Target="https://podminky.urs.cz/item/CS_URS_2025_02/894412411" TargetMode="External" /><Relationship Id="rId44" Type="http://schemas.openxmlformats.org/officeDocument/2006/relationships/hyperlink" Target="https://podminky.urs.cz/item/CS_URS_2025_02/894414111" TargetMode="External" /><Relationship Id="rId45" Type="http://schemas.openxmlformats.org/officeDocument/2006/relationships/hyperlink" Target="https://podminky.urs.cz/item/CS_URS_2025_02/899721112" TargetMode="External" /><Relationship Id="rId46" Type="http://schemas.openxmlformats.org/officeDocument/2006/relationships/hyperlink" Target="https://podminky.urs.cz/item/CS_URS_2025_02/899722113" TargetMode="External" /><Relationship Id="rId47" Type="http://schemas.openxmlformats.org/officeDocument/2006/relationships/hyperlink" Target="https://podminky.urs.cz/item/CS_URS_2025_02/933901111" TargetMode="External" /><Relationship Id="rId48" Type="http://schemas.openxmlformats.org/officeDocument/2006/relationships/hyperlink" Target="https://podminky.urs.cz/item/CS_URS_2025_02/933901311" TargetMode="External" /><Relationship Id="rId49" Type="http://schemas.openxmlformats.org/officeDocument/2006/relationships/hyperlink" Target="https://podminky.urs.cz/item/CS_URS_2025_02/952903112" TargetMode="External" /><Relationship Id="rId50" Type="http://schemas.openxmlformats.org/officeDocument/2006/relationships/hyperlink" Target="https://podminky.urs.cz/item/CS_URS_2025_02/998276101" TargetMode="External" /><Relationship Id="rId5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254205" TargetMode="External" /><Relationship Id="rId2" Type="http://schemas.openxmlformats.org/officeDocument/2006/relationships/hyperlink" Target="https://podminky.urs.cz/item/CS_URS_2025_02/132354205" TargetMode="External" /><Relationship Id="rId3" Type="http://schemas.openxmlformats.org/officeDocument/2006/relationships/hyperlink" Target="https://podminky.urs.cz/item/CS_URS_2025_02/132454205" TargetMode="External" /><Relationship Id="rId4" Type="http://schemas.openxmlformats.org/officeDocument/2006/relationships/hyperlink" Target="https://podminky.urs.cz/item/CS_URS_2025_02/132554205" TargetMode="External" /><Relationship Id="rId5" Type="http://schemas.openxmlformats.org/officeDocument/2006/relationships/hyperlink" Target="https://podminky.urs.cz/item/CS_URS_2025_02/151101102" TargetMode="External" /><Relationship Id="rId6" Type="http://schemas.openxmlformats.org/officeDocument/2006/relationships/hyperlink" Target="https://podminky.urs.cz/item/CS_URS_2025_02/151101112" TargetMode="External" /><Relationship Id="rId7" Type="http://schemas.openxmlformats.org/officeDocument/2006/relationships/hyperlink" Target="https://podminky.urs.cz/item/CS_URS_2025_02/162351123" TargetMode="External" /><Relationship Id="rId8" Type="http://schemas.openxmlformats.org/officeDocument/2006/relationships/hyperlink" Target="https://podminky.urs.cz/item/CS_URS_2025_02/162751157" TargetMode="External" /><Relationship Id="rId9" Type="http://schemas.openxmlformats.org/officeDocument/2006/relationships/hyperlink" Target="https://podminky.urs.cz/item/CS_URS_2025_02/167151112" TargetMode="External" /><Relationship Id="rId10" Type="http://schemas.openxmlformats.org/officeDocument/2006/relationships/hyperlink" Target="https://podminky.urs.cz/item/CS_URS_2025_02/171201201" TargetMode="External" /><Relationship Id="rId11" Type="http://schemas.openxmlformats.org/officeDocument/2006/relationships/hyperlink" Target="https://podminky.urs.cz/item/CS_URS_2025_02/174151101" TargetMode="External" /><Relationship Id="rId12" Type="http://schemas.openxmlformats.org/officeDocument/2006/relationships/hyperlink" Target="https://podminky.urs.cz/item/CS_URS_2025_02/175151101" TargetMode="External" /><Relationship Id="rId13" Type="http://schemas.openxmlformats.org/officeDocument/2006/relationships/hyperlink" Target="https://podminky.urs.cz/item/CS_URS_2025_02/181951116" TargetMode="External" /><Relationship Id="rId14" Type="http://schemas.openxmlformats.org/officeDocument/2006/relationships/hyperlink" Target="https://podminky.urs.cz/item/CS_URS_2025_02/380326232" TargetMode="External" /><Relationship Id="rId15" Type="http://schemas.openxmlformats.org/officeDocument/2006/relationships/hyperlink" Target="https://podminky.urs.cz/item/CS_URS_2025_02/380356231" TargetMode="External" /><Relationship Id="rId16" Type="http://schemas.openxmlformats.org/officeDocument/2006/relationships/hyperlink" Target="https://podminky.urs.cz/item/CS_URS_2025_02/380356232" TargetMode="External" /><Relationship Id="rId17" Type="http://schemas.openxmlformats.org/officeDocument/2006/relationships/hyperlink" Target="https://podminky.urs.cz/item/CS_URS_2025_02/380361011" TargetMode="External" /><Relationship Id="rId18" Type="http://schemas.openxmlformats.org/officeDocument/2006/relationships/hyperlink" Target="https://podminky.urs.cz/item/CS_URS_2025_02/451573111" TargetMode="External" /><Relationship Id="rId19" Type="http://schemas.openxmlformats.org/officeDocument/2006/relationships/hyperlink" Target="https://podminky.urs.cz/item/CS_URS_2025_02/452311161" TargetMode="External" /><Relationship Id="rId20" Type="http://schemas.openxmlformats.org/officeDocument/2006/relationships/hyperlink" Target="https://podminky.urs.cz/item/CS_URS_2025_02/452351111" TargetMode="External" /><Relationship Id="rId21" Type="http://schemas.openxmlformats.org/officeDocument/2006/relationships/hyperlink" Target="https://podminky.urs.cz/item/CS_URS_2025_02/452351112" TargetMode="External" /><Relationship Id="rId22" Type="http://schemas.openxmlformats.org/officeDocument/2006/relationships/hyperlink" Target="https://podminky.urs.cz/item/CS_URS_2025_02/871313123" TargetMode="External" /><Relationship Id="rId23" Type="http://schemas.openxmlformats.org/officeDocument/2006/relationships/hyperlink" Target="https://podminky.urs.cz/item/CS_URS_2025_02/871373123" TargetMode="External" /><Relationship Id="rId24" Type="http://schemas.openxmlformats.org/officeDocument/2006/relationships/hyperlink" Target="https://podminky.urs.cz/item/CS_URS_2025_02/877310310" TargetMode="External" /><Relationship Id="rId25" Type="http://schemas.openxmlformats.org/officeDocument/2006/relationships/hyperlink" Target="https://podminky.urs.cz/item/CS_URS_2025_02/892372111" TargetMode="External" /><Relationship Id="rId26" Type="http://schemas.openxmlformats.org/officeDocument/2006/relationships/hyperlink" Target="https://podminky.urs.cz/item/CS_URS_2025_02/892381111" TargetMode="External" /><Relationship Id="rId27" Type="http://schemas.openxmlformats.org/officeDocument/2006/relationships/hyperlink" Target="https://podminky.urs.cz/item/CS_URS_2025_02/894411311" TargetMode="External" /><Relationship Id="rId28" Type="http://schemas.openxmlformats.org/officeDocument/2006/relationships/hyperlink" Target="https://podminky.urs.cz/item/CS_URS_2025_02/894412411" TargetMode="External" /><Relationship Id="rId29" Type="http://schemas.openxmlformats.org/officeDocument/2006/relationships/hyperlink" Target="https://podminky.urs.cz/item/CS_URS_2025_02/894414111" TargetMode="External" /><Relationship Id="rId30" Type="http://schemas.openxmlformats.org/officeDocument/2006/relationships/hyperlink" Target="https://podminky.urs.cz/item/CS_URS_2025_02/899104112" TargetMode="External" /><Relationship Id="rId31" Type="http://schemas.openxmlformats.org/officeDocument/2006/relationships/hyperlink" Target="https://podminky.urs.cz/item/CS_URS_2025_02/998276101" TargetMode="External" /><Relationship Id="rId3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51205" TargetMode="External" /><Relationship Id="rId2" Type="http://schemas.openxmlformats.org/officeDocument/2006/relationships/hyperlink" Target="https://podminky.urs.cz/item/CS_URS_2025_02/131351205" TargetMode="External" /><Relationship Id="rId3" Type="http://schemas.openxmlformats.org/officeDocument/2006/relationships/hyperlink" Target="https://podminky.urs.cz/item/CS_URS_2025_02/131451205" TargetMode="External" /><Relationship Id="rId4" Type="http://schemas.openxmlformats.org/officeDocument/2006/relationships/hyperlink" Target="https://podminky.urs.cz/item/CS_URS_2025_02/131551205" TargetMode="External" /><Relationship Id="rId5" Type="http://schemas.openxmlformats.org/officeDocument/2006/relationships/hyperlink" Target="https://podminky.urs.cz/item/CS_URS_2025_02/151201201" TargetMode="External" /><Relationship Id="rId6" Type="http://schemas.openxmlformats.org/officeDocument/2006/relationships/hyperlink" Target="https://podminky.urs.cz/item/CS_URS_2025_02/151201211" TargetMode="External" /><Relationship Id="rId7" Type="http://schemas.openxmlformats.org/officeDocument/2006/relationships/hyperlink" Target="https://podminky.urs.cz/item/CS_URS_2025_02/151201301" TargetMode="External" /><Relationship Id="rId8" Type="http://schemas.openxmlformats.org/officeDocument/2006/relationships/hyperlink" Target="https://podminky.urs.cz/item/CS_URS_2025_02/151201311" TargetMode="External" /><Relationship Id="rId9" Type="http://schemas.openxmlformats.org/officeDocument/2006/relationships/hyperlink" Target="https://podminky.urs.cz/item/CS_URS_2025_02/162351123" TargetMode="External" /><Relationship Id="rId10" Type="http://schemas.openxmlformats.org/officeDocument/2006/relationships/hyperlink" Target="https://podminky.urs.cz/item/CS_URS_2025_02/162751137" TargetMode="External" /><Relationship Id="rId11" Type="http://schemas.openxmlformats.org/officeDocument/2006/relationships/hyperlink" Target="https://podminky.urs.cz/item/CS_URS_2025_02/162751156" TargetMode="External" /><Relationship Id="rId12" Type="http://schemas.openxmlformats.org/officeDocument/2006/relationships/hyperlink" Target="https://podminky.urs.cz/item/CS_URS_2025_02/167151112" TargetMode="External" /><Relationship Id="rId13" Type="http://schemas.openxmlformats.org/officeDocument/2006/relationships/hyperlink" Target="https://podminky.urs.cz/item/CS_URS_2025_02/171201201" TargetMode="External" /><Relationship Id="rId14" Type="http://schemas.openxmlformats.org/officeDocument/2006/relationships/hyperlink" Target="https://podminky.urs.cz/item/CS_URS_2025_02/174151101" TargetMode="External" /><Relationship Id="rId15" Type="http://schemas.openxmlformats.org/officeDocument/2006/relationships/hyperlink" Target="https://podminky.urs.cz/item/CS_URS_2025_02/175151101" TargetMode="External" /><Relationship Id="rId16" Type="http://schemas.openxmlformats.org/officeDocument/2006/relationships/hyperlink" Target="https://podminky.urs.cz/item/CS_URS_2025_02/181351003" TargetMode="External" /><Relationship Id="rId17" Type="http://schemas.openxmlformats.org/officeDocument/2006/relationships/hyperlink" Target="https://podminky.urs.cz/item/CS_URS_2025_02/181411121" TargetMode="External" /><Relationship Id="rId18" Type="http://schemas.openxmlformats.org/officeDocument/2006/relationships/hyperlink" Target="https://podminky.urs.cz/item/CS_URS_2025_02/181411122" TargetMode="External" /><Relationship Id="rId19" Type="http://schemas.openxmlformats.org/officeDocument/2006/relationships/hyperlink" Target="https://podminky.urs.cz/item/CS_URS_2025_02/181951113" TargetMode="External" /><Relationship Id="rId20" Type="http://schemas.openxmlformats.org/officeDocument/2006/relationships/hyperlink" Target="https://podminky.urs.cz/item/CS_URS_2025_02/181951114" TargetMode="External" /><Relationship Id="rId21" Type="http://schemas.openxmlformats.org/officeDocument/2006/relationships/hyperlink" Target="https://podminky.urs.cz/item/CS_URS_2025_02/182151112" TargetMode="External" /><Relationship Id="rId22" Type="http://schemas.openxmlformats.org/officeDocument/2006/relationships/hyperlink" Target="https://podminky.urs.cz/item/CS_URS_2025_02/182351023" TargetMode="External" /><Relationship Id="rId23" Type="http://schemas.openxmlformats.org/officeDocument/2006/relationships/hyperlink" Target="https://podminky.urs.cz/item/CS_URS_2025_02/213141113" TargetMode="External" /><Relationship Id="rId24" Type="http://schemas.openxmlformats.org/officeDocument/2006/relationships/hyperlink" Target="https://podminky.urs.cz/item/CS_URS_2025_02/271532211" TargetMode="External" /><Relationship Id="rId25" Type="http://schemas.openxmlformats.org/officeDocument/2006/relationships/hyperlink" Target="https://podminky.urs.cz/item/CS_URS_2025_02/273321511" TargetMode="External" /><Relationship Id="rId26" Type="http://schemas.openxmlformats.org/officeDocument/2006/relationships/hyperlink" Target="https://podminky.urs.cz/item/CS_URS_2025_02/274352221" TargetMode="External" /><Relationship Id="rId27" Type="http://schemas.openxmlformats.org/officeDocument/2006/relationships/hyperlink" Target="https://podminky.urs.cz/item/CS_URS_2025_02/274352222" TargetMode="External" /><Relationship Id="rId28" Type="http://schemas.openxmlformats.org/officeDocument/2006/relationships/hyperlink" Target="https://podminky.urs.cz/item/CS_URS_2025_02/273362021" TargetMode="External" /><Relationship Id="rId29" Type="http://schemas.openxmlformats.org/officeDocument/2006/relationships/hyperlink" Target="https://podminky.urs.cz/item/CS_URS_2025_02/871263121" TargetMode="External" /><Relationship Id="rId30" Type="http://schemas.openxmlformats.org/officeDocument/2006/relationships/hyperlink" Target="https://podminky.urs.cz/item/CS_URS_2025_02/871313121" TargetMode="External" /><Relationship Id="rId31" Type="http://schemas.openxmlformats.org/officeDocument/2006/relationships/hyperlink" Target="https://podminky.urs.cz/item/CS_URS_2025_02/871363121" TargetMode="External" /><Relationship Id="rId32" Type="http://schemas.openxmlformats.org/officeDocument/2006/relationships/hyperlink" Target="https://podminky.urs.cz/item/CS_URS_2025_02/877310310" TargetMode="External" /><Relationship Id="rId33" Type="http://schemas.openxmlformats.org/officeDocument/2006/relationships/hyperlink" Target="https://podminky.urs.cz/item/CS_URS_2025_02/877360310" TargetMode="External" /><Relationship Id="rId34" Type="http://schemas.openxmlformats.org/officeDocument/2006/relationships/hyperlink" Target="https://podminky.urs.cz/item/CS_URS_2025_02/877360320" TargetMode="External" /><Relationship Id="rId35" Type="http://schemas.openxmlformats.org/officeDocument/2006/relationships/hyperlink" Target="https://podminky.urs.cz/item/CS_URS_2025_02/877360330" TargetMode="External" /><Relationship Id="rId36" Type="http://schemas.openxmlformats.org/officeDocument/2006/relationships/hyperlink" Target="https://podminky.urs.cz/item/CS_URS_2025_02/894411311" TargetMode="External" /><Relationship Id="rId37" Type="http://schemas.openxmlformats.org/officeDocument/2006/relationships/hyperlink" Target="https://podminky.urs.cz/item/CS_URS_2025_02/894412411" TargetMode="External" /><Relationship Id="rId38" Type="http://schemas.openxmlformats.org/officeDocument/2006/relationships/hyperlink" Target="https://podminky.urs.cz/item/CS_URS_2025_02/894414111" TargetMode="External" /><Relationship Id="rId39" Type="http://schemas.openxmlformats.org/officeDocument/2006/relationships/hyperlink" Target="https://podminky.urs.cz/item/CS_URS_2025_02/998276101" TargetMode="External" /><Relationship Id="rId40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51205" TargetMode="External" /><Relationship Id="rId2" Type="http://schemas.openxmlformats.org/officeDocument/2006/relationships/hyperlink" Target="https://podminky.urs.cz/item/CS_URS_2025_02/131351205" TargetMode="External" /><Relationship Id="rId3" Type="http://schemas.openxmlformats.org/officeDocument/2006/relationships/hyperlink" Target="https://podminky.urs.cz/item/CS_URS_2025_02/131451205" TargetMode="External" /><Relationship Id="rId4" Type="http://schemas.openxmlformats.org/officeDocument/2006/relationships/hyperlink" Target="https://podminky.urs.cz/item/CS_URS_2025_02/131551205" TargetMode="External" /><Relationship Id="rId5" Type="http://schemas.openxmlformats.org/officeDocument/2006/relationships/hyperlink" Target="https://podminky.urs.cz/item/CS_URS_2025_02/151201201" TargetMode="External" /><Relationship Id="rId6" Type="http://schemas.openxmlformats.org/officeDocument/2006/relationships/hyperlink" Target="https://podminky.urs.cz/item/CS_URS_2025_02/151201211" TargetMode="External" /><Relationship Id="rId7" Type="http://schemas.openxmlformats.org/officeDocument/2006/relationships/hyperlink" Target="https://podminky.urs.cz/item/CS_URS_2025_02/151201301" TargetMode="External" /><Relationship Id="rId8" Type="http://schemas.openxmlformats.org/officeDocument/2006/relationships/hyperlink" Target="https://podminky.urs.cz/item/CS_URS_2025_02/151201311" TargetMode="External" /><Relationship Id="rId9" Type="http://schemas.openxmlformats.org/officeDocument/2006/relationships/hyperlink" Target="https://podminky.urs.cz/item/CS_URS_2025_02/162351123" TargetMode="External" /><Relationship Id="rId10" Type="http://schemas.openxmlformats.org/officeDocument/2006/relationships/hyperlink" Target="https://podminky.urs.cz/item/CS_URS_2025_02/162751137" TargetMode="External" /><Relationship Id="rId11" Type="http://schemas.openxmlformats.org/officeDocument/2006/relationships/hyperlink" Target="https://podminky.urs.cz/item/CS_URS_2025_02/162751157" TargetMode="External" /><Relationship Id="rId12" Type="http://schemas.openxmlformats.org/officeDocument/2006/relationships/hyperlink" Target="https://podminky.urs.cz/item/CS_URS_2025_02/167151112" TargetMode="External" /><Relationship Id="rId13" Type="http://schemas.openxmlformats.org/officeDocument/2006/relationships/hyperlink" Target="https://podminky.urs.cz/item/CS_URS_2025_02/171201201" TargetMode="External" /><Relationship Id="rId14" Type="http://schemas.openxmlformats.org/officeDocument/2006/relationships/hyperlink" Target="https://podminky.urs.cz/item/CS_URS_2025_02/174151101" TargetMode="External" /><Relationship Id="rId15" Type="http://schemas.openxmlformats.org/officeDocument/2006/relationships/hyperlink" Target="https://podminky.urs.cz/item/CS_URS_2025_02/175151101" TargetMode="External" /><Relationship Id="rId16" Type="http://schemas.openxmlformats.org/officeDocument/2006/relationships/hyperlink" Target="https://podminky.urs.cz/item/CS_URS_2025_02/181351003" TargetMode="External" /><Relationship Id="rId17" Type="http://schemas.openxmlformats.org/officeDocument/2006/relationships/hyperlink" Target="https://podminky.urs.cz/item/CS_URS_2025_02/181411121" TargetMode="External" /><Relationship Id="rId18" Type="http://schemas.openxmlformats.org/officeDocument/2006/relationships/hyperlink" Target="https://podminky.urs.cz/item/CS_URS_2025_02/181951114" TargetMode="External" /><Relationship Id="rId19" Type="http://schemas.openxmlformats.org/officeDocument/2006/relationships/hyperlink" Target="https://podminky.urs.cz/item/CS_URS_2025_02/213141113" TargetMode="External" /><Relationship Id="rId20" Type="http://schemas.openxmlformats.org/officeDocument/2006/relationships/hyperlink" Target="https://podminky.urs.cz/item/CS_URS_2025_02/271532211" TargetMode="External" /><Relationship Id="rId21" Type="http://schemas.openxmlformats.org/officeDocument/2006/relationships/hyperlink" Target="https://podminky.urs.cz/item/CS_URS_2025_02/273321511" TargetMode="External" /><Relationship Id="rId22" Type="http://schemas.openxmlformats.org/officeDocument/2006/relationships/hyperlink" Target="https://podminky.urs.cz/item/CS_URS_2025_02/273362021" TargetMode="External" /><Relationship Id="rId23" Type="http://schemas.openxmlformats.org/officeDocument/2006/relationships/hyperlink" Target="https://podminky.urs.cz/item/CS_URS_2025_02/274352221" TargetMode="External" /><Relationship Id="rId24" Type="http://schemas.openxmlformats.org/officeDocument/2006/relationships/hyperlink" Target="https://podminky.urs.cz/item/CS_URS_2025_02/274352222" TargetMode="External" /><Relationship Id="rId25" Type="http://schemas.openxmlformats.org/officeDocument/2006/relationships/hyperlink" Target="https://podminky.urs.cz/item/CS_URS_2025_02/871263121" TargetMode="External" /><Relationship Id="rId26" Type="http://schemas.openxmlformats.org/officeDocument/2006/relationships/hyperlink" Target="https://podminky.urs.cz/item/CS_URS_2025_02/871313121" TargetMode="External" /><Relationship Id="rId27" Type="http://schemas.openxmlformats.org/officeDocument/2006/relationships/hyperlink" Target="https://podminky.urs.cz/item/CS_URS_2025_02/871363121" TargetMode="External" /><Relationship Id="rId28" Type="http://schemas.openxmlformats.org/officeDocument/2006/relationships/hyperlink" Target="https://podminky.urs.cz/item/CS_URS_2025_02/877310310" TargetMode="External" /><Relationship Id="rId29" Type="http://schemas.openxmlformats.org/officeDocument/2006/relationships/hyperlink" Target="https://podminky.urs.cz/item/CS_URS_2025_02/877360320" TargetMode="External" /><Relationship Id="rId30" Type="http://schemas.openxmlformats.org/officeDocument/2006/relationships/hyperlink" Target="https://podminky.urs.cz/item/CS_URS_2025_02/877360330" TargetMode="External" /><Relationship Id="rId31" Type="http://schemas.openxmlformats.org/officeDocument/2006/relationships/hyperlink" Target="https://podminky.urs.cz/item/CS_URS_2025_02/894411311" TargetMode="External" /><Relationship Id="rId32" Type="http://schemas.openxmlformats.org/officeDocument/2006/relationships/hyperlink" Target="https://podminky.urs.cz/item/CS_URS_2025_02/894412411" TargetMode="External" /><Relationship Id="rId33" Type="http://schemas.openxmlformats.org/officeDocument/2006/relationships/hyperlink" Target="https://podminky.urs.cz/item/CS_URS_2025_02/894414111" TargetMode="External" /><Relationship Id="rId34" Type="http://schemas.openxmlformats.org/officeDocument/2006/relationships/hyperlink" Target="https://podminky.urs.cz/item/CS_URS_2025_02/998276101" TargetMode="External" /><Relationship Id="rId3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25/25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Ořechov - inženýrské sítě pro zástavbu RD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Ořechov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28. 8. 2025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ROUND(AG55+AG56+AG57+AG61+SUM(AG65:AG71),2)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ROUND(AS55+AS56+AS57+AS61+SUM(AS65:AS71),2)</f>
        <v>0</v>
      </c>
      <c r="AT54" s="107">
        <f>ROUND(SUM(AV54:AW54),2)</f>
        <v>0</v>
      </c>
      <c r="AU54" s="108">
        <f>ROUND(AU55+AU56+AU57+AU61+SUM(AU65:AU71),5)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ROUND(AZ55+AZ56+AZ57+AZ61+SUM(AZ65:AZ71),2)</f>
        <v>0</v>
      </c>
      <c r="BA54" s="107">
        <f>ROUND(BA55+BA56+BA57+BA61+SUM(BA65:BA71),2)</f>
        <v>0</v>
      </c>
      <c r="BB54" s="107">
        <f>ROUND(BB55+BB56+BB57+BB61+SUM(BB65:BB71),2)</f>
        <v>0</v>
      </c>
      <c r="BC54" s="107">
        <f>ROUND(BC55+BC56+BC57+BC61+SUM(BC65:BC71),2)</f>
        <v>0</v>
      </c>
      <c r="BD54" s="109">
        <f>ROUND(BD55+BD56+BD57+BD61+SUM(BD65:BD71),2)</f>
        <v>0</v>
      </c>
      <c r="BE54" s="6"/>
      <c r="BS54" s="110" t="s">
        <v>69</v>
      </c>
      <c r="BT54" s="110" t="s">
        <v>70</v>
      </c>
      <c r="BU54" s="111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16.5" customHeight="1">
      <c r="A55" s="112" t="s">
        <v>74</v>
      </c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Vedlejší a ostatní 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'00 - Vedlejší a ostatní n...'!P80</f>
        <v>0</v>
      </c>
      <c r="AV55" s="121">
        <f>'00 - Vedlejší a ostatní n...'!J33</f>
        <v>0</v>
      </c>
      <c r="AW55" s="121">
        <f>'00 - Vedlejší a ostatní n...'!J34</f>
        <v>0</v>
      </c>
      <c r="AX55" s="121">
        <f>'00 - Vedlejší a ostatní n...'!J35</f>
        <v>0</v>
      </c>
      <c r="AY55" s="121">
        <f>'00 - Vedlejší a ostatní n...'!J36</f>
        <v>0</v>
      </c>
      <c r="AZ55" s="121">
        <f>'00 - Vedlejší a ostatní n...'!F33</f>
        <v>0</v>
      </c>
      <c r="BA55" s="121">
        <f>'00 - Vedlejší a ostatní n...'!F34</f>
        <v>0</v>
      </c>
      <c r="BB55" s="121">
        <f>'00 - Vedlejší a ostatní n...'!F35</f>
        <v>0</v>
      </c>
      <c r="BC55" s="121">
        <f>'00 - Vedlejší a ostatní n...'!F36</f>
        <v>0</v>
      </c>
      <c r="BD55" s="123">
        <f>'00 - Vedlejší a ostatní n...'!F37</f>
        <v>0</v>
      </c>
      <c r="BE55" s="7"/>
      <c r="BT55" s="124" t="s">
        <v>78</v>
      </c>
      <c r="BV55" s="124" t="s">
        <v>72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7" customFormat="1" ht="16.5" customHeight="1">
      <c r="A56" s="112" t="s">
        <v>74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01 - Komunikace'!J30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77</v>
      </c>
      <c r="AR56" s="119"/>
      <c r="AS56" s="120">
        <v>0</v>
      </c>
      <c r="AT56" s="121">
        <f>ROUND(SUM(AV56:AW56),2)</f>
        <v>0</v>
      </c>
      <c r="AU56" s="122">
        <f>'SO 01 - Komunikace'!P81</f>
        <v>0</v>
      </c>
      <c r="AV56" s="121">
        <f>'SO 01 - Komunikace'!J33</f>
        <v>0</v>
      </c>
      <c r="AW56" s="121">
        <f>'SO 01 - Komunikace'!J34</f>
        <v>0</v>
      </c>
      <c r="AX56" s="121">
        <f>'SO 01 - Komunikace'!J35</f>
        <v>0</v>
      </c>
      <c r="AY56" s="121">
        <f>'SO 01 - Komunikace'!J36</f>
        <v>0</v>
      </c>
      <c r="AZ56" s="121">
        <f>'SO 01 - Komunikace'!F33</f>
        <v>0</v>
      </c>
      <c r="BA56" s="121">
        <f>'SO 01 - Komunikace'!F34</f>
        <v>0</v>
      </c>
      <c r="BB56" s="121">
        <f>'SO 01 - Komunikace'!F35</f>
        <v>0</v>
      </c>
      <c r="BC56" s="121">
        <f>'SO 01 - Komunikace'!F36</f>
        <v>0</v>
      </c>
      <c r="BD56" s="123">
        <f>'SO 01 - Komunikace'!F37</f>
        <v>0</v>
      </c>
      <c r="BE56" s="7"/>
      <c r="BT56" s="124" t="s">
        <v>78</v>
      </c>
      <c r="BV56" s="124" t="s">
        <v>72</v>
      </c>
      <c r="BW56" s="124" t="s">
        <v>83</v>
      </c>
      <c r="BX56" s="124" t="s">
        <v>5</v>
      </c>
      <c r="CL56" s="124" t="s">
        <v>19</v>
      </c>
      <c r="CM56" s="124" t="s">
        <v>80</v>
      </c>
    </row>
    <row r="57" s="7" customFormat="1" ht="16.5" customHeight="1">
      <c r="A57" s="7"/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25">
        <f>ROUND(SUM(AG58:AG60),2)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77</v>
      </c>
      <c r="AR57" s="119"/>
      <c r="AS57" s="120">
        <f>ROUND(SUM(AS58:AS60),2)</f>
        <v>0</v>
      </c>
      <c r="AT57" s="121">
        <f>ROUND(SUM(AV57:AW57),2)</f>
        <v>0</v>
      </c>
      <c r="AU57" s="122">
        <f>ROUND(SUM(AU58:AU60),5)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ROUND(SUM(AZ58:AZ60),2)</f>
        <v>0</v>
      </c>
      <c r="BA57" s="121">
        <f>ROUND(SUM(BA58:BA60),2)</f>
        <v>0</v>
      </c>
      <c r="BB57" s="121">
        <f>ROUND(SUM(BB58:BB60),2)</f>
        <v>0</v>
      </c>
      <c r="BC57" s="121">
        <f>ROUND(SUM(BC58:BC60),2)</f>
        <v>0</v>
      </c>
      <c r="BD57" s="123">
        <f>ROUND(SUM(BD58:BD60),2)</f>
        <v>0</v>
      </c>
      <c r="BE57" s="7"/>
      <c r="BS57" s="124" t="s">
        <v>69</v>
      </c>
      <c r="BT57" s="124" t="s">
        <v>78</v>
      </c>
      <c r="BU57" s="124" t="s">
        <v>71</v>
      </c>
      <c r="BV57" s="124" t="s">
        <v>72</v>
      </c>
      <c r="BW57" s="124" t="s">
        <v>86</v>
      </c>
      <c r="BX57" s="124" t="s">
        <v>5</v>
      </c>
      <c r="CL57" s="124" t="s">
        <v>19</v>
      </c>
      <c r="CM57" s="124" t="s">
        <v>70</v>
      </c>
    </row>
    <row r="58" s="4" customFormat="1" ht="16.5" customHeight="1">
      <c r="A58" s="112" t="s">
        <v>74</v>
      </c>
      <c r="B58" s="64"/>
      <c r="C58" s="126"/>
      <c r="D58" s="126"/>
      <c r="E58" s="127" t="s">
        <v>87</v>
      </c>
      <c r="F58" s="127"/>
      <c r="G58" s="127"/>
      <c r="H58" s="127"/>
      <c r="I58" s="127"/>
      <c r="J58" s="126"/>
      <c r="K58" s="127" t="s">
        <v>88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 02.1 - Gravitační spla...'!J32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89</v>
      </c>
      <c r="AR58" s="66"/>
      <c r="AS58" s="130">
        <v>0</v>
      </c>
      <c r="AT58" s="131">
        <f>ROUND(SUM(AV58:AW58),2)</f>
        <v>0</v>
      </c>
      <c r="AU58" s="132">
        <f>'SO 02.1 - Gravitační spla...'!P91</f>
        <v>0</v>
      </c>
      <c r="AV58" s="131">
        <f>'SO 02.1 - Gravitační spla...'!J35</f>
        <v>0</v>
      </c>
      <c r="AW58" s="131">
        <f>'SO 02.1 - Gravitační spla...'!J36</f>
        <v>0</v>
      </c>
      <c r="AX58" s="131">
        <f>'SO 02.1 - Gravitační spla...'!J37</f>
        <v>0</v>
      </c>
      <c r="AY58" s="131">
        <f>'SO 02.1 - Gravitační spla...'!J38</f>
        <v>0</v>
      </c>
      <c r="AZ58" s="131">
        <f>'SO 02.1 - Gravitační spla...'!F35</f>
        <v>0</v>
      </c>
      <c r="BA58" s="131">
        <f>'SO 02.1 - Gravitační spla...'!F36</f>
        <v>0</v>
      </c>
      <c r="BB58" s="131">
        <f>'SO 02.1 - Gravitační spla...'!F37</f>
        <v>0</v>
      </c>
      <c r="BC58" s="131">
        <f>'SO 02.1 - Gravitační spla...'!F38</f>
        <v>0</v>
      </c>
      <c r="BD58" s="133">
        <f>'SO 02.1 - Gravitační spla...'!F39</f>
        <v>0</v>
      </c>
      <c r="BE58" s="4"/>
      <c r="BT58" s="134" t="s">
        <v>80</v>
      </c>
      <c r="BV58" s="134" t="s">
        <v>72</v>
      </c>
      <c r="BW58" s="134" t="s">
        <v>90</v>
      </c>
      <c r="BX58" s="134" t="s">
        <v>86</v>
      </c>
      <c r="CL58" s="134" t="s">
        <v>19</v>
      </c>
    </row>
    <row r="59" s="4" customFormat="1" ht="16.5" customHeight="1">
      <c r="A59" s="112" t="s">
        <v>74</v>
      </c>
      <c r="B59" s="64"/>
      <c r="C59" s="126"/>
      <c r="D59" s="126"/>
      <c r="E59" s="127" t="s">
        <v>91</v>
      </c>
      <c r="F59" s="127"/>
      <c r="G59" s="127"/>
      <c r="H59" s="127"/>
      <c r="I59" s="127"/>
      <c r="J59" s="126"/>
      <c r="K59" s="127" t="s">
        <v>92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 02.2 - Čerpací stanice...'!J32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89</v>
      </c>
      <c r="AR59" s="66"/>
      <c r="AS59" s="130">
        <v>0</v>
      </c>
      <c r="AT59" s="131">
        <f>ROUND(SUM(AV59:AW59),2)</f>
        <v>0</v>
      </c>
      <c r="AU59" s="132">
        <f>'SO 02.2 - Čerpací stanice...'!P93</f>
        <v>0</v>
      </c>
      <c r="AV59" s="131">
        <f>'SO 02.2 - Čerpací stanice...'!J35</f>
        <v>0</v>
      </c>
      <c r="AW59" s="131">
        <f>'SO 02.2 - Čerpací stanice...'!J36</f>
        <v>0</v>
      </c>
      <c r="AX59" s="131">
        <f>'SO 02.2 - Čerpací stanice...'!J37</f>
        <v>0</v>
      </c>
      <c r="AY59" s="131">
        <f>'SO 02.2 - Čerpací stanice...'!J38</f>
        <v>0</v>
      </c>
      <c r="AZ59" s="131">
        <f>'SO 02.2 - Čerpací stanice...'!F35</f>
        <v>0</v>
      </c>
      <c r="BA59" s="131">
        <f>'SO 02.2 - Čerpací stanice...'!F36</f>
        <v>0</v>
      </c>
      <c r="BB59" s="131">
        <f>'SO 02.2 - Čerpací stanice...'!F37</f>
        <v>0</v>
      </c>
      <c r="BC59" s="131">
        <f>'SO 02.2 - Čerpací stanice...'!F38</f>
        <v>0</v>
      </c>
      <c r="BD59" s="133">
        <f>'SO 02.2 - Čerpací stanice...'!F39</f>
        <v>0</v>
      </c>
      <c r="BE59" s="4"/>
      <c r="BT59" s="134" t="s">
        <v>80</v>
      </c>
      <c r="BV59" s="134" t="s">
        <v>72</v>
      </c>
      <c r="BW59" s="134" t="s">
        <v>93</v>
      </c>
      <c r="BX59" s="134" t="s">
        <v>86</v>
      </c>
      <c r="CL59" s="134" t="s">
        <v>19</v>
      </c>
    </row>
    <row r="60" s="4" customFormat="1" ht="16.5" customHeight="1">
      <c r="A60" s="112" t="s">
        <v>74</v>
      </c>
      <c r="B60" s="64"/>
      <c r="C60" s="126"/>
      <c r="D60" s="126"/>
      <c r="E60" s="127" t="s">
        <v>94</v>
      </c>
      <c r="F60" s="127"/>
      <c r="G60" s="127"/>
      <c r="H60" s="127"/>
      <c r="I60" s="127"/>
      <c r="J60" s="126"/>
      <c r="K60" s="127" t="s">
        <v>95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02.3 - Elektroinstalace'!J32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89</v>
      </c>
      <c r="AR60" s="66"/>
      <c r="AS60" s="130">
        <v>0</v>
      </c>
      <c r="AT60" s="131">
        <f>ROUND(SUM(AV60:AW60),2)</f>
        <v>0</v>
      </c>
      <c r="AU60" s="132">
        <f>'SO 02.3 - Elektroinstalace'!P87</f>
        <v>0</v>
      </c>
      <c r="AV60" s="131">
        <f>'SO 02.3 - Elektroinstalace'!J35</f>
        <v>0</v>
      </c>
      <c r="AW60" s="131">
        <f>'SO 02.3 - Elektroinstalace'!J36</f>
        <v>0</v>
      </c>
      <c r="AX60" s="131">
        <f>'SO 02.3 - Elektroinstalace'!J37</f>
        <v>0</v>
      </c>
      <c r="AY60" s="131">
        <f>'SO 02.3 - Elektroinstalace'!J38</f>
        <v>0</v>
      </c>
      <c r="AZ60" s="131">
        <f>'SO 02.3 - Elektroinstalace'!F35</f>
        <v>0</v>
      </c>
      <c r="BA60" s="131">
        <f>'SO 02.3 - Elektroinstalace'!F36</f>
        <v>0</v>
      </c>
      <c r="BB60" s="131">
        <f>'SO 02.3 - Elektroinstalace'!F37</f>
        <v>0</v>
      </c>
      <c r="BC60" s="131">
        <f>'SO 02.3 - Elektroinstalace'!F38</f>
        <v>0</v>
      </c>
      <c r="BD60" s="133">
        <f>'SO 02.3 - Elektroinstalace'!F39</f>
        <v>0</v>
      </c>
      <c r="BE60" s="4"/>
      <c r="BT60" s="134" t="s">
        <v>80</v>
      </c>
      <c r="BV60" s="134" t="s">
        <v>72</v>
      </c>
      <c r="BW60" s="134" t="s">
        <v>96</v>
      </c>
      <c r="BX60" s="134" t="s">
        <v>86</v>
      </c>
      <c r="CL60" s="134" t="s">
        <v>19</v>
      </c>
    </row>
    <row r="61" s="7" customFormat="1" ht="16.5" customHeight="1">
      <c r="A61" s="7"/>
      <c r="B61" s="113"/>
      <c r="C61" s="114"/>
      <c r="D61" s="115" t="s">
        <v>97</v>
      </c>
      <c r="E61" s="115"/>
      <c r="F61" s="115"/>
      <c r="G61" s="115"/>
      <c r="H61" s="115"/>
      <c r="I61" s="116"/>
      <c r="J61" s="115" t="s">
        <v>98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25">
        <f>ROUND(SUM(AG62:AG64),2)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77</v>
      </c>
      <c r="AR61" s="119"/>
      <c r="AS61" s="120">
        <f>ROUND(SUM(AS62:AS64),2)</f>
        <v>0</v>
      </c>
      <c r="AT61" s="121">
        <f>ROUND(SUM(AV61:AW61),2)</f>
        <v>0</v>
      </c>
      <c r="AU61" s="122">
        <f>ROUND(SUM(AU62:AU64),5)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ROUND(SUM(AZ62:AZ64),2)</f>
        <v>0</v>
      </c>
      <c r="BA61" s="121">
        <f>ROUND(SUM(BA62:BA64),2)</f>
        <v>0</v>
      </c>
      <c r="BB61" s="121">
        <f>ROUND(SUM(BB62:BB64),2)</f>
        <v>0</v>
      </c>
      <c r="BC61" s="121">
        <f>ROUND(SUM(BC62:BC64),2)</f>
        <v>0</v>
      </c>
      <c r="BD61" s="123">
        <f>ROUND(SUM(BD62:BD64),2)</f>
        <v>0</v>
      </c>
      <c r="BE61" s="7"/>
      <c r="BS61" s="124" t="s">
        <v>69</v>
      </c>
      <c r="BT61" s="124" t="s">
        <v>78</v>
      </c>
      <c r="BU61" s="124" t="s">
        <v>71</v>
      </c>
      <c r="BV61" s="124" t="s">
        <v>72</v>
      </c>
      <c r="BW61" s="124" t="s">
        <v>99</v>
      </c>
      <c r="BX61" s="124" t="s">
        <v>5</v>
      </c>
      <c r="CL61" s="124" t="s">
        <v>19</v>
      </c>
      <c r="CM61" s="124" t="s">
        <v>70</v>
      </c>
    </row>
    <row r="62" s="4" customFormat="1" ht="16.5" customHeight="1">
      <c r="A62" s="112" t="s">
        <v>74</v>
      </c>
      <c r="B62" s="64"/>
      <c r="C62" s="126"/>
      <c r="D62" s="126"/>
      <c r="E62" s="127" t="s">
        <v>100</v>
      </c>
      <c r="F62" s="127"/>
      <c r="G62" s="127"/>
      <c r="H62" s="127"/>
      <c r="I62" s="127"/>
      <c r="J62" s="126"/>
      <c r="K62" s="127" t="s">
        <v>101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 03.1 - Stoky dešťové k...'!J32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89</v>
      </c>
      <c r="AR62" s="66"/>
      <c r="AS62" s="130">
        <v>0</v>
      </c>
      <c r="AT62" s="131">
        <f>ROUND(SUM(AV62:AW62),2)</f>
        <v>0</v>
      </c>
      <c r="AU62" s="132">
        <f>'SO 03.1 - Stoky dešťové k...'!P91</f>
        <v>0</v>
      </c>
      <c r="AV62" s="131">
        <f>'SO 03.1 - Stoky dešťové k...'!J35</f>
        <v>0</v>
      </c>
      <c r="AW62" s="131">
        <f>'SO 03.1 - Stoky dešťové k...'!J36</f>
        <v>0</v>
      </c>
      <c r="AX62" s="131">
        <f>'SO 03.1 - Stoky dešťové k...'!J37</f>
        <v>0</v>
      </c>
      <c r="AY62" s="131">
        <f>'SO 03.1 - Stoky dešťové k...'!J38</f>
        <v>0</v>
      </c>
      <c r="AZ62" s="131">
        <f>'SO 03.1 - Stoky dešťové k...'!F35</f>
        <v>0</v>
      </c>
      <c r="BA62" s="131">
        <f>'SO 03.1 - Stoky dešťové k...'!F36</f>
        <v>0</v>
      </c>
      <c r="BB62" s="131">
        <f>'SO 03.1 - Stoky dešťové k...'!F37</f>
        <v>0</v>
      </c>
      <c r="BC62" s="131">
        <f>'SO 03.1 - Stoky dešťové k...'!F38</f>
        <v>0</v>
      </c>
      <c r="BD62" s="133">
        <f>'SO 03.1 - Stoky dešťové k...'!F39</f>
        <v>0</v>
      </c>
      <c r="BE62" s="4"/>
      <c r="BT62" s="134" t="s">
        <v>80</v>
      </c>
      <c r="BV62" s="134" t="s">
        <v>72</v>
      </c>
      <c r="BW62" s="134" t="s">
        <v>102</v>
      </c>
      <c r="BX62" s="134" t="s">
        <v>99</v>
      </c>
      <c r="CL62" s="134" t="s">
        <v>19</v>
      </c>
    </row>
    <row r="63" s="4" customFormat="1" ht="16.5" customHeight="1">
      <c r="A63" s="112" t="s">
        <v>74</v>
      </c>
      <c r="B63" s="64"/>
      <c r="C63" s="126"/>
      <c r="D63" s="126"/>
      <c r="E63" s="127" t="s">
        <v>103</v>
      </c>
      <c r="F63" s="127"/>
      <c r="G63" s="127"/>
      <c r="H63" s="127"/>
      <c r="I63" s="127"/>
      <c r="J63" s="126"/>
      <c r="K63" s="127" t="s">
        <v>104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 03.2 - Vsakovací objek...'!J32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89</v>
      </c>
      <c r="AR63" s="66"/>
      <c r="AS63" s="130">
        <v>0</v>
      </c>
      <c r="AT63" s="131">
        <f>ROUND(SUM(AV63:AW63),2)</f>
        <v>0</v>
      </c>
      <c r="AU63" s="132">
        <f>'SO 03.2 - Vsakovací objek...'!P90</f>
        <v>0</v>
      </c>
      <c r="AV63" s="131">
        <f>'SO 03.2 - Vsakovací objek...'!J35</f>
        <v>0</v>
      </c>
      <c r="AW63" s="131">
        <f>'SO 03.2 - Vsakovací objek...'!J36</f>
        <v>0</v>
      </c>
      <c r="AX63" s="131">
        <f>'SO 03.2 - Vsakovací objek...'!J37</f>
        <v>0</v>
      </c>
      <c r="AY63" s="131">
        <f>'SO 03.2 - Vsakovací objek...'!J38</f>
        <v>0</v>
      </c>
      <c r="AZ63" s="131">
        <f>'SO 03.2 - Vsakovací objek...'!F35</f>
        <v>0</v>
      </c>
      <c r="BA63" s="131">
        <f>'SO 03.2 - Vsakovací objek...'!F36</f>
        <v>0</v>
      </c>
      <c r="BB63" s="131">
        <f>'SO 03.2 - Vsakovací objek...'!F37</f>
        <v>0</v>
      </c>
      <c r="BC63" s="131">
        <f>'SO 03.2 - Vsakovací objek...'!F38</f>
        <v>0</v>
      </c>
      <c r="BD63" s="133">
        <f>'SO 03.2 - Vsakovací objek...'!F39</f>
        <v>0</v>
      </c>
      <c r="BE63" s="4"/>
      <c r="BT63" s="134" t="s">
        <v>80</v>
      </c>
      <c r="BV63" s="134" t="s">
        <v>72</v>
      </c>
      <c r="BW63" s="134" t="s">
        <v>105</v>
      </c>
      <c r="BX63" s="134" t="s">
        <v>99</v>
      </c>
      <c r="CL63" s="134" t="s">
        <v>19</v>
      </c>
    </row>
    <row r="64" s="4" customFormat="1" ht="16.5" customHeight="1">
      <c r="A64" s="112" t="s">
        <v>74</v>
      </c>
      <c r="B64" s="64"/>
      <c r="C64" s="126"/>
      <c r="D64" s="126"/>
      <c r="E64" s="127" t="s">
        <v>106</v>
      </c>
      <c r="F64" s="127"/>
      <c r="G64" s="127"/>
      <c r="H64" s="127"/>
      <c r="I64" s="127"/>
      <c r="J64" s="126"/>
      <c r="K64" s="127" t="s">
        <v>107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'SO 03.3 - Vsakovací objek...'!J32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89</v>
      </c>
      <c r="AR64" s="66"/>
      <c r="AS64" s="130">
        <v>0</v>
      </c>
      <c r="AT64" s="131">
        <f>ROUND(SUM(AV64:AW64),2)</f>
        <v>0</v>
      </c>
      <c r="AU64" s="132">
        <f>'SO 03.3 - Vsakovací objek...'!P90</f>
        <v>0</v>
      </c>
      <c r="AV64" s="131">
        <f>'SO 03.3 - Vsakovací objek...'!J35</f>
        <v>0</v>
      </c>
      <c r="AW64" s="131">
        <f>'SO 03.3 - Vsakovací objek...'!J36</f>
        <v>0</v>
      </c>
      <c r="AX64" s="131">
        <f>'SO 03.3 - Vsakovací objek...'!J37</f>
        <v>0</v>
      </c>
      <c r="AY64" s="131">
        <f>'SO 03.3 - Vsakovací objek...'!J38</f>
        <v>0</v>
      </c>
      <c r="AZ64" s="131">
        <f>'SO 03.3 - Vsakovací objek...'!F35</f>
        <v>0</v>
      </c>
      <c r="BA64" s="131">
        <f>'SO 03.3 - Vsakovací objek...'!F36</f>
        <v>0</v>
      </c>
      <c r="BB64" s="131">
        <f>'SO 03.3 - Vsakovací objek...'!F37</f>
        <v>0</v>
      </c>
      <c r="BC64" s="131">
        <f>'SO 03.3 - Vsakovací objek...'!F38</f>
        <v>0</v>
      </c>
      <c r="BD64" s="133">
        <f>'SO 03.3 - Vsakovací objek...'!F39</f>
        <v>0</v>
      </c>
      <c r="BE64" s="4"/>
      <c r="BT64" s="134" t="s">
        <v>80</v>
      </c>
      <c r="BV64" s="134" t="s">
        <v>72</v>
      </c>
      <c r="BW64" s="134" t="s">
        <v>108</v>
      </c>
      <c r="BX64" s="134" t="s">
        <v>99</v>
      </c>
      <c r="CL64" s="134" t="s">
        <v>19</v>
      </c>
    </row>
    <row r="65" s="7" customFormat="1" ht="16.5" customHeight="1">
      <c r="A65" s="112" t="s">
        <v>74</v>
      </c>
      <c r="B65" s="113"/>
      <c r="C65" s="114"/>
      <c r="D65" s="115" t="s">
        <v>109</v>
      </c>
      <c r="E65" s="115"/>
      <c r="F65" s="115"/>
      <c r="G65" s="115"/>
      <c r="H65" s="115"/>
      <c r="I65" s="116"/>
      <c r="J65" s="115" t="s">
        <v>110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'SO 04 - Vodovod'!J30</f>
        <v>0</v>
      </c>
      <c r="AH65" s="116"/>
      <c r="AI65" s="116"/>
      <c r="AJ65" s="116"/>
      <c r="AK65" s="116"/>
      <c r="AL65" s="116"/>
      <c r="AM65" s="116"/>
      <c r="AN65" s="117">
        <f>SUM(AG65,AT65)</f>
        <v>0</v>
      </c>
      <c r="AO65" s="116"/>
      <c r="AP65" s="116"/>
      <c r="AQ65" s="118" t="s">
        <v>77</v>
      </c>
      <c r="AR65" s="119"/>
      <c r="AS65" s="120">
        <v>0</v>
      </c>
      <c r="AT65" s="121">
        <f>ROUND(SUM(AV65:AW65),2)</f>
        <v>0</v>
      </c>
      <c r="AU65" s="122">
        <f>'SO 04 - Vodovod'!P86</f>
        <v>0</v>
      </c>
      <c r="AV65" s="121">
        <f>'SO 04 - Vodovod'!J33</f>
        <v>0</v>
      </c>
      <c r="AW65" s="121">
        <f>'SO 04 - Vodovod'!J34</f>
        <v>0</v>
      </c>
      <c r="AX65" s="121">
        <f>'SO 04 - Vodovod'!J35</f>
        <v>0</v>
      </c>
      <c r="AY65" s="121">
        <f>'SO 04 - Vodovod'!J36</f>
        <v>0</v>
      </c>
      <c r="AZ65" s="121">
        <f>'SO 04 - Vodovod'!F33</f>
        <v>0</v>
      </c>
      <c r="BA65" s="121">
        <f>'SO 04 - Vodovod'!F34</f>
        <v>0</v>
      </c>
      <c r="BB65" s="121">
        <f>'SO 04 - Vodovod'!F35</f>
        <v>0</v>
      </c>
      <c r="BC65" s="121">
        <f>'SO 04 - Vodovod'!F36</f>
        <v>0</v>
      </c>
      <c r="BD65" s="123">
        <f>'SO 04 - Vodovod'!F37</f>
        <v>0</v>
      </c>
      <c r="BE65" s="7"/>
      <c r="BT65" s="124" t="s">
        <v>78</v>
      </c>
      <c r="BV65" s="124" t="s">
        <v>72</v>
      </c>
      <c r="BW65" s="124" t="s">
        <v>111</v>
      </c>
      <c r="BX65" s="124" t="s">
        <v>5</v>
      </c>
      <c r="CL65" s="124" t="s">
        <v>19</v>
      </c>
      <c r="CM65" s="124" t="s">
        <v>80</v>
      </c>
    </row>
    <row r="66" s="7" customFormat="1" ht="16.5" customHeight="1">
      <c r="A66" s="112" t="s">
        <v>74</v>
      </c>
      <c r="B66" s="113"/>
      <c r="C66" s="114"/>
      <c r="D66" s="115" t="s">
        <v>112</v>
      </c>
      <c r="E66" s="115"/>
      <c r="F66" s="115"/>
      <c r="G66" s="115"/>
      <c r="H66" s="115"/>
      <c r="I66" s="116"/>
      <c r="J66" s="115" t="s">
        <v>113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'SO 05 - Veřejné osvětlení'!J30</f>
        <v>0</v>
      </c>
      <c r="AH66" s="116"/>
      <c r="AI66" s="116"/>
      <c r="AJ66" s="116"/>
      <c r="AK66" s="116"/>
      <c r="AL66" s="116"/>
      <c r="AM66" s="116"/>
      <c r="AN66" s="117">
        <f>SUM(AG66,AT66)</f>
        <v>0</v>
      </c>
      <c r="AO66" s="116"/>
      <c r="AP66" s="116"/>
      <c r="AQ66" s="118" t="s">
        <v>77</v>
      </c>
      <c r="AR66" s="119"/>
      <c r="AS66" s="120">
        <v>0</v>
      </c>
      <c r="AT66" s="121">
        <f>ROUND(SUM(AV66:AW66),2)</f>
        <v>0</v>
      </c>
      <c r="AU66" s="122">
        <f>'SO 05 - Veřejné osvětlení'!P81</f>
        <v>0</v>
      </c>
      <c r="AV66" s="121">
        <f>'SO 05 - Veřejné osvětlení'!J33</f>
        <v>0</v>
      </c>
      <c r="AW66" s="121">
        <f>'SO 05 - Veřejné osvětlení'!J34</f>
        <v>0</v>
      </c>
      <c r="AX66" s="121">
        <f>'SO 05 - Veřejné osvětlení'!J35</f>
        <v>0</v>
      </c>
      <c r="AY66" s="121">
        <f>'SO 05 - Veřejné osvětlení'!J36</f>
        <v>0</v>
      </c>
      <c r="AZ66" s="121">
        <f>'SO 05 - Veřejné osvětlení'!F33</f>
        <v>0</v>
      </c>
      <c r="BA66" s="121">
        <f>'SO 05 - Veřejné osvětlení'!F34</f>
        <v>0</v>
      </c>
      <c r="BB66" s="121">
        <f>'SO 05 - Veřejné osvětlení'!F35</f>
        <v>0</v>
      </c>
      <c r="BC66" s="121">
        <f>'SO 05 - Veřejné osvětlení'!F36</f>
        <v>0</v>
      </c>
      <c r="BD66" s="123">
        <f>'SO 05 - Veřejné osvětlení'!F37</f>
        <v>0</v>
      </c>
      <c r="BE66" s="7"/>
      <c r="BT66" s="124" t="s">
        <v>78</v>
      </c>
      <c r="BV66" s="124" t="s">
        <v>72</v>
      </c>
      <c r="BW66" s="124" t="s">
        <v>114</v>
      </c>
      <c r="BX66" s="124" t="s">
        <v>5</v>
      </c>
      <c r="CL66" s="124" t="s">
        <v>19</v>
      </c>
      <c r="CM66" s="124" t="s">
        <v>80</v>
      </c>
    </row>
    <row r="67" s="7" customFormat="1" ht="16.5" customHeight="1">
      <c r="A67" s="112" t="s">
        <v>74</v>
      </c>
      <c r="B67" s="113"/>
      <c r="C67" s="114"/>
      <c r="D67" s="115" t="s">
        <v>115</v>
      </c>
      <c r="E67" s="115"/>
      <c r="F67" s="115"/>
      <c r="G67" s="115"/>
      <c r="H67" s="115"/>
      <c r="I67" s="116"/>
      <c r="J67" s="115" t="s">
        <v>116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'SO 06 - Plynovod'!J30</f>
        <v>0</v>
      </c>
      <c r="AH67" s="116"/>
      <c r="AI67" s="116"/>
      <c r="AJ67" s="116"/>
      <c r="AK67" s="116"/>
      <c r="AL67" s="116"/>
      <c r="AM67" s="116"/>
      <c r="AN67" s="117">
        <f>SUM(AG67,AT67)</f>
        <v>0</v>
      </c>
      <c r="AO67" s="116"/>
      <c r="AP67" s="116"/>
      <c r="AQ67" s="118" t="s">
        <v>77</v>
      </c>
      <c r="AR67" s="119"/>
      <c r="AS67" s="120">
        <v>0</v>
      </c>
      <c r="AT67" s="121">
        <f>ROUND(SUM(AV67:AW67),2)</f>
        <v>0</v>
      </c>
      <c r="AU67" s="122">
        <f>'SO 06 - Plynovod'!P81</f>
        <v>0</v>
      </c>
      <c r="AV67" s="121">
        <f>'SO 06 - Plynovod'!J33</f>
        <v>0</v>
      </c>
      <c r="AW67" s="121">
        <f>'SO 06 - Plynovod'!J34</f>
        <v>0</v>
      </c>
      <c r="AX67" s="121">
        <f>'SO 06 - Plynovod'!J35</f>
        <v>0</v>
      </c>
      <c r="AY67" s="121">
        <f>'SO 06 - Plynovod'!J36</f>
        <v>0</v>
      </c>
      <c r="AZ67" s="121">
        <f>'SO 06 - Plynovod'!F33</f>
        <v>0</v>
      </c>
      <c r="BA67" s="121">
        <f>'SO 06 - Plynovod'!F34</f>
        <v>0</v>
      </c>
      <c r="BB67" s="121">
        <f>'SO 06 - Plynovod'!F35</f>
        <v>0</v>
      </c>
      <c r="BC67" s="121">
        <f>'SO 06 - Plynovod'!F36</f>
        <v>0</v>
      </c>
      <c r="BD67" s="123">
        <f>'SO 06 - Plynovod'!F37</f>
        <v>0</v>
      </c>
      <c r="BE67" s="7"/>
      <c r="BT67" s="124" t="s">
        <v>78</v>
      </c>
      <c r="BV67" s="124" t="s">
        <v>72</v>
      </c>
      <c r="BW67" s="124" t="s">
        <v>117</v>
      </c>
      <c r="BX67" s="124" t="s">
        <v>5</v>
      </c>
      <c r="CL67" s="124" t="s">
        <v>19</v>
      </c>
      <c r="CM67" s="124" t="s">
        <v>80</v>
      </c>
    </row>
    <row r="68" s="7" customFormat="1" ht="16.5" customHeight="1">
      <c r="A68" s="112" t="s">
        <v>74</v>
      </c>
      <c r="B68" s="113"/>
      <c r="C68" s="114"/>
      <c r="D68" s="115" t="s">
        <v>118</v>
      </c>
      <c r="E68" s="115"/>
      <c r="F68" s="115"/>
      <c r="G68" s="115"/>
      <c r="H68" s="115"/>
      <c r="I68" s="116"/>
      <c r="J68" s="115" t="s">
        <v>119</v>
      </c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7">
        <f>'SO 07 - Kanalizační přípojky'!J30</f>
        <v>0</v>
      </c>
      <c r="AH68" s="116"/>
      <c r="AI68" s="116"/>
      <c r="AJ68" s="116"/>
      <c r="AK68" s="116"/>
      <c r="AL68" s="116"/>
      <c r="AM68" s="116"/>
      <c r="AN68" s="117">
        <f>SUM(AG68,AT68)</f>
        <v>0</v>
      </c>
      <c r="AO68" s="116"/>
      <c r="AP68" s="116"/>
      <c r="AQ68" s="118" t="s">
        <v>77</v>
      </c>
      <c r="AR68" s="119"/>
      <c r="AS68" s="120">
        <v>0</v>
      </c>
      <c r="AT68" s="121">
        <f>ROUND(SUM(AV68:AW68),2)</f>
        <v>0</v>
      </c>
      <c r="AU68" s="122">
        <f>'SO 07 - Kanalizační přípojky'!P84</f>
        <v>0</v>
      </c>
      <c r="AV68" s="121">
        <f>'SO 07 - Kanalizační přípojky'!J33</f>
        <v>0</v>
      </c>
      <c r="AW68" s="121">
        <f>'SO 07 - Kanalizační přípojky'!J34</f>
        <v>0</v>
      </c>
      <c r="AX68" s="121">
        <f>'SO 07 - Kanalizační přípojky'!J35</f>
        <v>0</v>
      </c>
      <c r="AY68" s="121">
        <f>'SO 07 - Kanalizační přípojky'!J36</f>
        <v>0</v>
      </c>
      <c r="AZ68" s="121">
        <f>'SO 07 - Kanalizační přípojky'!F33</f>
        <v>0</v>
      </c>
      <c r="BA68" s="121">
        <f>'SO 07 - Kanalizační přípojky'!F34</f>
        <v>0</v>
      </c>
      <c r="BB68" s="121">
        <f>'SO 07 - Kanalizační přípojky'!F35</f>
        <v>0</v>
      </c>
      <c r="BC68" s="121">
        <f>'SO 07 - Kanalizační přípojky'!F36</f>
        <v>0</v>
      </c>
      <c r="BD68" s="123">
        <f>'SO 07 - Kanalizační přípojky'!F37</f>
        <v>0</v>
      </c>
      <c r="BE68" s="7"/>
      <c r="BT68" s="124" t="s">
        <v>78</v>
      </c>
      <c r="BV68" s="124" t="s">
        <v>72</v>
      </c>
      <c r="BW68" s="124" t="s">
        <v>120</v>
      </c>
      <c r="BX68" s="124" t="s">
        <v>5</v>
      </c>
      <c r="CL68" s="124" t="s">
        <v>19</v>
      </c>
      <c r="CM68" s="124" t="s">
        <v>80</v>
      </c>
    </row>
    <row r="69" s="7" customFormat="1" ht="16.5" customHeight="1">
      <c r="A69" s="112" t="s">
        <v>74</v>
      </c>
      <c r="B69" s="113"/>
      <c r="C69" s="114"/>
      <c r="D69" s="115" t="s">
        <v>121</v>
      </c>
      <c r="E69" s="115"/>
      <c r="F69" s="115"/>
      <c r="G69" s="115"/>
      <c r="H69" s="115"/>
      <c r="I69" s="116"/>
      <c r="J69" s="115" t="s">
        <v>122</v>
      </c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7">
        <f>'SO 08 - Vodovodní přípojky'!J30</f>
        <v>0</v>
      </c>
      <c r="AH69" s="116"/>
      <c r="AI69" s="116"/>
      <c r="AJ69" s="116"/>
      <c r="AK69" s="116"/>
      <c r="AL69" s="116"/>
      <c r="AM69" s="116"/>
      <c r="AN69" s="117">
        <f>SUM(AG69,AT69)</f>
        <v>0</v>
      </c>
      <c r="AO69" s="116"/>
      <c r="AP69" s="116"/>
      <c r="AQ69" s="118" t="s">
        <v>77</v>
      </c>
      <c r="AR69" s="119"/>
      <c r="AS69" s="120">
        <v>0</v>
      </c>
      <c r="AT69" s="121">
        <f>ROUND(SUM(AV69:AW69),2)</f>
        <v>0</v>
      </c>
      <c r="AU69" s="122">
        <f>'SO 08 - Vodovodní přípojky'!P85</f>
        <v>0</v>
      </c>
      <c r="AV69" s="121">
        <f>'SO 08 - Vodovodní přípojky'!J33</f>
        <v>0</v>
      </c>
      <c r="AW69" s="121">
        <f>'SO 08 - Vodovodní přípojky'!J34</f>
        <v>0</v>
      </c>
      <c r="AX69" s="121">
        <f>'SO 08 - Vodovodní přípojky'!J35</f>
        <v>0</v>
      </c>
      <c r="AY69" s="121">
        <f>'SO 08 - Vodovodní přípojky'!J36</f>
        <v>0</v>
      </c>
      <c r="AZ69" s="121">
        <f>'SO 08 - Vodovodní přípojky'!F33</f>
        <v>0</v>
      </c>
      <c r="BA69" s="121">
        <f>'SO 08 - Vodovodní přípojky'!F34</f>
        <v>0</v>
      </c>
      <c r="BB69" s="121">
        <f>'SO 08 - Vodovodní přípojky'!F35</f>
        <v>0</v>
      </c>
      <c r="BC69" s="121">
        <f>'SO 08 - Vodovodní přípojky'!F36</f>
        <v>0</v>
      </c>
      <c r="BD69" s="123">
        <f>'SO 08 - Vodovodní přípojky'!F37</f>
        <v>0</v>
      </c>
      <c r="BE69" s="7"/>
      <c r="BT69" s="124" t="s">
        <v>78</v>
      </c>
      <c r="BV69" s="124" t="s">
        <v>72</v>
      </c>
      <c r="BW69" s="124" t="s">
        <v>123</v>
      </c>
      <c r="BX69" s="124" t="s">
        <v>5</v>
      </c>
      <c r="CL69" s="124" t="s">
        <v>19</v>
      </c>
      <c r="CM69" s="124" t="s">
        <v>80</v>
      </c>
    </row>
    <row r="70" s="7" customFormat="1" ht="16.5" customHeight="1">
      <c r="A70" s="112" t="s">
        <v>74</v>
      </c>
      <c r="B70" s="113"/>
      <c r="C70" s="114"/>
      <c r="D70" s="115" t="s">
        <v>124</v>
      </c>
      <c r="E70" s="115"/>
      <c r="F70" s="115"/>
      <c r="G70" s="115"/>
      <c r="H70" s="115"/>
      <c r="I70" s="116"/>
      <c r="J70" s="115" t="s">
        <v>125</v>
      </c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7">
        <f>'SO 09 - Přeložka vodovodů...'!J30</f>
        <v>0</v>
      </c>
      <c r="AH70" s="116"/>
      <c r="AI70" s="116"/>
      <c r="AJ70" s="116"/>
      <c r="AK70" s="116"/>
      <c r="AL70" s="116"/>
      <c r="AM70" s="116"/>
      <c r="AN70" s="117">
        <f>SUM(AG70,AT70)</f>
        <v>0</v>
      </c>
      <c r="AO70" s="116"/>
      <c r="AP70" s="116"/>
      <c r="AQ70" s="118" t="s">
        <v>77</v>
      </c>
      <c r="AR70" s="119"/>
      <c r="AS70" s="120">
        <v>0</v>
      </c>
      <c r="AT70" s="121">
        <f>ROUND(SUM(AV70:AW70),2)</f>
        <v>0</v>
      </c>
      <c r="AU70" s="122">
        <f>'SO 09 - Přeložka vodovodů...'!P86</f>
        <v>0</v>
      </c>
      <c r="AV70" s="121">
        <f>'SO 09 - Přeložka vodovodů...'!J33</f>
        <v>0</v>
      </c>
      <c r="AW70" s="121">
        <f>'SO 09 - Přeložka vodovodů...'!J34</f>
        <v>0</v>
      </c>
      <c r="AX70" s="121">
        <f>'SO 09 - Přeložka vodovodů...'!J35</f>
        <v>0</v>
      </c>
      <c r="AY70" s="121">
        <f>'SO 09 - Přeložka vodovodů...'!J36</f>
        <v>0</v>
      </c>
      <c r="AZ70" s="121">
        <f>'SO 09 - Přeložka vodovodů...'!F33</f>
        <v>0</v>
      </c>
      <c r="BA70" s="121">
        <f>'SO 09 - Přeložka vodovodů...'!F34</f>
        <v>0</v>
      </c>
      <c r="BB70" s="121">
        <f>'SO 09 - Přeložka vodovodů...'!F35</f>
        <v>0</v>
      </c>
      <c r="BC70" s="121">
        <f>'SO 09 - Přeložka vodovodů...'!F36</f>
        <v>0</v>
      </c>
      <c r="BD70" s="123">
        <f>'SO 09 - Přeložka vodovodů...'!F37</f>
        <v>0</v>
      </c>
      <c r="BE70" s="7"/>
      <c r="BT70" s="124" t="s">
        <v>78</v>
      </c>
      <c r="BV70" s="124" t="s">
        <v>72</v>
      </c>
      <c r="BW70" s="124" t="s">
        <v>126</v>
      </c>
      <c r="BX70" s="124" t="s">
        <v>5</v>
      </c>
      <c r="CL70" s="124" t="s">
        <v>19</v>
      </c>
      <c r="CM70" s="124" t="s">
        <v>80</v>
      </c>
    </row>
    <row r="71" s="7" customFormat="1" ht="16.5" customHeight="1">
      <c r="A71" s="112" t="s">
        <v>74</v>
      </c>
      <c r="B71" s="113"/>
      <c r="C71" s="114"/>
      <c r="D71" s="115" t="s">
        <v>127</v>
      </c>
      <c r="E71" s="115"/>
      <c r="F71" s="115"/>
      <c r="G71" s="115"/>
      <c r="H71" s="115"/>
      <c r="I71" s="116"/>
      <c r="J71" s="115" t="s">
        <v>128</v>
      </c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7">
        <f>'SO 10 - Přeložka STL plyn...'!J30</f>
        <v>0</v>
      </c>
      <c r="AH71" s="116"/>
      <c r="AI71" s="116"/>
      <c r="AJ71" s="116"/>
      <c r="AK71" s="116"/>
      <c r="AL71" s="116"/>
      <c r="AM71" s="116"/>
      <c r="AN71" s="117">
        <f>SUM(AG71,AT71)</f>
        <v>0</v>
      </c>
      <c r="AO71" s="116"/>
      <c r="AP71" s="116"/>
      <c r="AQ71" s="118" t="s">
        <v>77</v>
      </c>
      <c r="AR71" s="119"/>
      <c r="AS71" s="135">
        <v>0</v>
      </c>
      <c r="AT71" s="136">
        <f>ROUND(SUM(AV71:AW71),2)</f>
        <v>0</v>
      </c>
      <c r="AU71" s="137">
        <f>'SO 10 - Přeložka STL plyn...'!P81</f>
        <v>0</v>
      </c>
      <c r="AV71" s="136">
        <f>'SO 10 - Přeložka STL plyn...'!J33</f>
        <v>0</v>
      </c>
      <c r="AW71" s="136">
        <f>'SO 10 - Přeložka STL plyn...'!J34</f>
        <v>0</v>
      </c>
      <c r="AX71" s="136">
        <f>'SO 10 - Přeložka STL plyn...'!J35</f>
        <v>0</v>
      </c>
      <c r="AY71" s="136">
        <f>'SO 10 - Přeložka STL plyn...'!J36</f>
        <v>0</v>
      </c>
      <c r="AZ71" s="136">
        <f>'SO 10 - Přeložka STL plyn...'!F33</f>
        <v>0</v>
      </c>
      <c r="BA71" s="136">
        <f>'SO 10 - Přeložka STL plyn...'!F34</f>
        <v>0</v>
      </c>
      <c r="BB71" s="136">
        <f>'SO 10 - Přeložka STL plyn...'!F35</f>
        <v>0</v>
      </c>
      <c r="BC71" s="136">
        <f>'SO 10 - Přeložka STL plyn...'!F36</f>
        <v>0</v>
      </c>
      <c r="BD71" s="138">
        <f>'SO 10 - Přeložka STL plyn...'!F37</f>
        <v>0</v>
      </c>
      <c r="BE71" s="7"/>
      <c r="BT71" s="124" t="s">
        <v>78</v>
      </c>
      <c r="BV71" s="124" t="s">
        <v>72</v>
      </c>
      <c r="BW71" s="124" t="s">
        <v>129</v>
      </c>
      <c r="BX71" s="124" t="s">
        <v>5</v>
      </c>
      <c r="CL71" s="124" t="s">
        <v>19</v>
      </c>
      <c r="CM71" s="124" t="s">
        <v>80</v>
      </c>
    </row>
    <row r="72" s="2" customFormat="1" ht="30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5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45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</row>
  </sheetData>
  <sheetProtection sheet="1" formatColumns="0" formatRows="0" objects="1" scenarios="1" spinCount="100000" saltValue="6qe6swsJ+uUXsiHAMfCsCdOfamxxgG7CLnsRuYDSRhZae+wVAZ1O90fDm4Nt+SW9x3lvcoWhphvcNbmpoeWuEA==" hashValue="f5z8oHslpbCmQvFpzUe6puvGnXV9epBwEIjf9momiHZOe3bXx3Rn1/kCkzc5ka0ni19lkndrbiTbTpXCcaNgSw==" algorithmName="SHA-512" password="CC35"/>
  <mergeCells count="106">
    <mergeCell ref="C52:G52"/>
    <mergeCell ref="D55:H55"/>
    <mergeCell ref="D57:H57"/>
    <mergeCell ref="D56:H56"/>
    <mergeCell ref="D61:H61"/>
    <mergeCell ref="E58:I58"/>
    <mergeCell ref="E60:I60"/>
    <mergeCell ref="E59:I59"/>
    <mergeCell ref="E62:I62"/>
    <mergeCell ref="E63:I63"/>
    <mergeCell ref="E64:I64"/>
    <mergeCell ref="I52:AF52"/>
    <mergeCell ref="J61:AF61"/>
    <mergeCell ref="J56:AF56"/>
    <mergeCell ref="J55:AF55"/>
    <mergeCell ref="J57:AF57"/>
    <mergeCell ref="K58:AF58"/>
    <mergeCell ref="K60:AF60"/>
    <mergeCell ref="K62:AF62"/>
    <mergeCell ref="K63:AF63"/>
    <mergeCell ref="K59:AF59"/>
    <mergeCell ref="K64:AF64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D69:H69"/>
    <mergeCell ref="J69:AF69"/>
    <mergeCell ref="D70:H70"/>
    <mergeCell ref="J70:AF70"/>
    <mergeCell ref="D71:H71"/>
    <mergeCell ref="J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2:AM52"/>
    <mergeCell ref="AG61:AM61"/>
    <mergeCell ref="AG57:AM57"/>
    <mergeCell ref="AG63:AM63"/>
    <mergeCell ref="AG60:AM60"/>
    <mergeCell ref="AG59:AM59"/>
    <mergeCell ref="AG55:AM55"/>
    <mergeCell ref="AG56:AM56"/>
    <mergeCell ref="AG58:AM58"/>
    <mergeCell ref="AG64:AM64"/>
    <mergeCell ref="AG62:AM62"/>
    <mergeCell ref="AM49:AP49"/>
    <mergeCell ref="AM50:AP50"/>
    <mergeCell ref="AM47:AN47"/>
    <mergeCell ref="AN52:AP52"/>
    <mergeCell ref="AN64:AP64"/>
    <mergeCell ref="AN63:AP63"/>
    <mergeCell ref="AN57:AP57"/>
    <mergeCell ref="AN61:AP61"/>
    <mergeCell ref="AN60:AP60"/>
    <mergeCell ref="AN55:AP55"/>
    <mergeCell ref="AN59:AP59"/>
    <mergeCell ref="AN56:AP56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54:AP54"/>
  </mergeCells>
  <hyperlinks>
    <hyperlink ref="A55" location="'00 - Vedlejší a ostatní n...'!C2" display="/"/>
    <hyperlink ref="A56" location="'SO 01 - Komunikace'!C2" display="/"/>
    <hyperlink ref="A58" location="'SO 02.1 - Gravitační spla...'!C2" display="/"/>
    <hyperlink ref="A59" location="'SO 02.2 - Čerpací stanice...'!C2" display="/"/>
    <hyperlink ref="A60" location="'SO 02.3 - Elektroinstalace'!C2" display="/"/>
    <hyperlink ref="A62" location="'SO 03.1 - Stoky dešťové k...'!C2" display="/"/>
    <hyperlink ref="A63" location="'SO 03.2 - Vsakovací objek...'!C2" display="/"/>
    <hyperlink ref="A64" location="'SO 03.3 - Vsakovací objek...'!C2" display="/"/>
    <hyperlink ref="A65" location="'SO 04 - Vodovod'!C2" display="/"/>
    <hyperlink ref="A66" location="'SO 05 - Veřejné osvětlení'!C2" display="/"/>
    <hyperlink ref="A67" location="'SO 06 - Plynovod'!C2" display="/"/>
    <hyperlink ref="A68" location="'SO 07 - Kanalizační přípojky'!C2" display="/"/>
    <hyperlink ref="A69" location="'SO 08 - Vodovodní přípojky'!C2" display="/"/>
    <hyperlink ref="A70" location="'SO 09 - Přeložka vodovodů...'!C2" display="/"/>
    <hyperlink ref="A71" location="'SO 10 - Přeložka STL ply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1205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28. 8. 2025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19</v>
      </c>
      <c r="F24" s="39"/>
      <c r="G24" s="39"/>
      <c r="H24" s="39"/>
      <c r="I24" s="143" t="s">
        <v>28</v>
      </c>
      <c r="J24" s="134" t="s">
        <v>287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3" t="s">
        <v>41</v>
      </c>
      <c r="F33" s="157">
        <f>ROUND((SUM(BE86:BE259)),  2)</f>
        <v>0</v>
      </c>
      <c r="G33" s="39"/>
      <c r="H33" s="39"/>
      <c r="I33" s="158">
        <v>0.20999999999999999</v>
      </c>
      <c r="J33" s="157">
        <f>ROUND(((SUM(BE86:BE259))*I33),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57">
        <f>ROUND((SUM(BF86:BF259)),  2)</f>
        <v>0</v>
      </c>
      <c r="G34" s="39"/>
      <c r="H34" s="39"/>
      <c r="I34" s="158">
        <v>0.12</v>
      </c>
      <c r="J34" s="157">
        <f>ROUND(((SUM(BF86:BF259))*I34),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57">
        <f>ROUND((SUM(BG86:BG259)),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57">
        <f>ROUND((SUM(BH86:BH259)),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ROUND((SUM(BI86:BI259)),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Ořechov - inženýrské sítě pro zástavbu RD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04 - Vodovod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Ořechov</v>
      </c>
      <c r="G52" s="41"/>
      <c r="H52" s="41"/>
      <c r="I52" s="33" t="s">
        <v>23</v>
      </c>
      <c r="J52" s="73" t="str">
        <f>IF(J12="","",J12)</f>
        <v>28. 8. 2025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/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68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s="9" customFormat="1" ht="24.96" customHeight="1">
      <c r="A60" s="9"/>
      <c r="B60" s="175"/>
      <c r="C60" s="176"/>
      <c r="D60" s="177" t="s">
        <v>288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126"/>
      <c r="D61" s="225" t="s">
        <v>289</v>
      </c>
      <c r="E61" s="226"/>
      <c r="F61" s="226"/>
      <c r="G61" s="226"/>
      <c r="H61" s="226"/>
      <c r="I61" s="226"/>
      <c r="J61" s="227">
        <f>J88</f>
        <v>0</v>
      </c>
      <c r="K61" s="126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4"/>
      <c r="C62" s="126"/>
      <c r="D62" s="225" t="s">
        <v>533</v>
      </c>
      <c r="E62" s="226"/>
      <c r="F62" s="226"/>
      <c r="G62" s="226"/>
      <c r="H62" s="226"/>
      <c r="I62" s="226"/>
      <c r="J62" s="227">
        <f>J160</f>
        <v>0</v>
      </c>
      <c r="K62" s="126"/>
      <c r="L62" s="22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4"/>
      <c r="C63" s="126"/>
      <c r="D63" s="225" t="s">
        <v>290</v>
      </c>
      <c r="E63" s="226"/>
      <c r="F63" s="226"/>
      <c r="G63" s="226"/>
      <c r="H63" s="226"/>
      <c r="I63" s="226"/>
      <c r="J63" s="227">
        <f>J168</f>
        <v>0</v>
      </c>
      <c r="K63" s="126"/>
      <c r="L63" s="22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4"/>
      <c r="C64" s="126"/>
      <c r="D64" s="225" t="s">
        <v>291</v>
      </c>
      <c r="E64" s="226"/>
      <c r="F64" s="226"/>
      <c r="G64" s="226"/>
      <c r="H64" s="226"/>
      <c r="I64" s="226"/>
      <c r="J64" s="227">
        <f>J174</f>
        <v>0</v>
      </c>
      <c r="K64" s="126"/>
      <c r="L64" s="228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4"/>
      <c r="C65" s="126"/>
      <c r="D65" s="225" t="s">
        <v>292</v>
      </c>
      <c r="E65" s="226"/>
      <c r="F65" s="226"/>
      <c r="G65" s="226"/>
      <c r="H65" s="226"/>
      <c r="I65" s="226"/>
      <c r="J65" s="227">
        <f>J247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293</v>
      </c>
      <c r="E66" s="226"/>
      <c r="F66" s="226"/>
      <c r="G66" s="226"/>
      <c r="H66" s="226"/>
      <c r="I66" s="226"/>
      <c r="J66" s="227">
        <f>J257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138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Ořechov - inženýrské sítě pro zástavbu RD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131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04 - Vodovod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Ořechov</v>
      </c>
      <c r="G80" s="41"/>
      <c r="H80" s="41"/>
      <c r="I80" s="33" t="s">
        <v>23</v>
      </c>
      <c r="J80" s="73" t="str">
        <f>IF(J12="","",J12)</f>
        <v>28. 8. 2025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31</v>
      </c>
      <c r="J82" s="37" t="str">
        <f>E21</f>
        <v xml:space="preserve"> 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33</v>
      </c>
      <c r="J83" s="37" t="str">
        <f>E24</f>
        <v/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81"/>
      <c r="B85" s="182"/>
      <c r="C85" s="183" t="s">
        <v>139</v>
      </c>
      <c r="D85" s="184" t="s">
        <v>55</v>
      </c>
      <c r="E85" s="184" t="s">
        <v>51</v>
      </c>
      <c r="F85" s="184" t="s">
        <v>52</v>
      </c>
      <c r="G85" s="184" t="s">
        <v>140</v>
      </c>
      <c r="H85" s="184" t="s">
        <v>141</v>
      </c>
      <c r="I85" s="184" t="s">
        <v>142</v>
      </c>
      <c r="J85" s="184" t="s">
        <v>135</v>
      </c>
      <c r="K85" s="185" t="s">
        <v>143</v>
      </c>
      <c r="L85" s="186"/>
      <c r="M85" s="93" t="s">
        <v>19</v>
      </c>
      <c r="N85" s="94" t="s">
        <v>40</v>
      </c>
      <c r="O85" s="94" t="s">
        <v>144</v>
      </c>
      <c r="P85" s="94" t="s">
        <v>145</v>
      </c>
      <c r="Q85" s="94" t="s">
        <v>146</v>
      </c>
      <c r="R85" s="94" t="s">
        <v>147</v>
      </c>
      <c r="S85" s="94" t="s">
        <v>148</v>
      </c>
      <c r="T85" s="95" t="s">
        <v>149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9"/>
      <c r="B86" s="40"/>
      <c r="C86" s="100" t="s">
        <v>150</v>
      </c>
      <c r="D86" s="41"/>
      <c r="E86" s="41"/>
      <c r="F86" s="41"/>
      <c r="G86" s="41"/>
      <c r="H86" s="41"/>
      <c r="I86" s="41"/>
      <c r="J86" s="187">
        <f>BK86</f>
        <v>0</v>
      </c>
      <c r="K86" s="41"/>
      <c r="L86" s="45"/>
      <c r="M86" s="96"/>
      <c r="N86" s="188"/>
      <c r="O86" s="97"/>
      <c r="P86" s="189">
        <f>P87</f>
        <v>0</v>
      </c>
      <c r="Q86" s="97"/>
      <c r="R86" s="189">
        <f>R87</f>
        <v>186.9366473</v>
      </c>
      <c r="S86" s="97"/>
      <c r="T86" s="190">
        <f>T87</f>
        <v>26.400000000000002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69</v>
      </c>
      <c r="AU86" s="18" t="s">
        <v>136</v>
      </c>
      <c r="BK86" s="191">
        <f>BK87</f>
        <v>0</v>
      </c>
    </row>
    <row r="87" s="11" customFormat="1" ht="25.92" customHeight="1">
      <c r="A87" s="11"/>
      <c r="B87" s="192"/>
      <c r="C87" s="193"/>
      <c r="D87" s="194" t="s">
        <v>69</v>
      </c>
      <c r="E87" s="195" t="s">
        <v>294</v>
      </c>
      <c r="F87" s="195" t="s">
        <v>295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P88+P160+P168+P174+P247+P257</f>
        <v>0</v>
      </c>
      <c r="Q87" s="200"/>
      <c r="R87" s="201">
        <f>R88+R160+R168+R174+R247+R257</f>
        <v>186.9366473</v>
      </c>
      <c r="S87" s="200"/>
      <c r="T87" s="202">
        <f>T88+T160+T168+T174+T247+T257</f>
        <v>26.400000000000002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3" t="s">
        <v>78</v>
      </c>
      <c r="AT87" s="204" t="s">
        <v>69</v>
      </c>
      <c r="AU87" s="204" t="s">
        <v>70</v>
      </c>
      <c r="AY87" s="203" t="s">
        <v>154</v>
      </c>
      <c r="BK87" s="205">
        <f>BK88+BK160+BK168+BK174+BK247+BK257</f>
        <v>0</v>
      </c>
    </row>
    <row r="88" s="11" customFormat="1" ht="22.8" customHeight="1">
      <c r="A88" s="11"/>
      <c r="B88" s="192"/>
      <c r="C88" s="193"/>
      <c r="D88" s="194" t="s">
        <v>69</v>
      </c>
      <c r="E88" s="229" t="s">
        <v>78</v>
      </c>
      <c r="F88" s="229" t="s">
        <v>296</v>
      </c>
      <c r="G88" s="193"/>
      <c r="H88" s="193"/>
      <c r="I88" s="196"/>
      <c r="J88" s="230">
        <f>BK88</f>
        <v>0</v>
      </c>
      <c r="K88" s="193"/>
      <c r="L88" s="198"/>
      <c r="M88" s="199"/>
      <c r="N88" s="200"/>
      <c r="O88" s="200"/>
      <c r="P88" s="201">
        <f>SUM(P89:P159)</f>
        <v>0</v>
      </c>
      <c r="Q88" s="200"/>
      <c r="R88" s="201">
        <f>SUM(R89:R159)</f>
        <v>183.56055000000001</v>
      </c>
      <c r="S88" s="200"/>
      <c r="T88" s="202">
        <f>SUM(T89:T159)</f>
        <v>26.400000000000002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3" t="s">
        <v>78</v>
      </c>
      <c r="AT88" s="204" t="s">
        <v>69</v>
      </c>
      <c r="AU88" s="204" t="s">
        <v>78</v>
      </c>
      <c r="AY88" s="203" t="s">
        <v>154</v>
      </c>
      <c r="BK88" s="205">
        <f>SUM(BK89:BK159)</f>
        <v>0</v>
      </c>
    </row>
    <row r="89" s="2" customFormat="1" ht="37.8" customHeight="1">
      <c r="A89" s="39"/>
      <c r="B89" s="40"/>
      <c r="C89" s="206" t="s">
        <v>78</v>
      </c>
      <c r="D89" s="206" t="s">
        <v>155</v>
      </c>
      <c r="E89" s="207" t="s">
        <v>297</v>
      </c>
      <c r="F89" s="208" t="s">
        <v>298</v>
      </c>
      <c r="G89" s="209" t="s">
        <v>299</v>
      </c>
      <c r="H89" s="210">
        <v>40</v>
      </c>
      <c r="I89" s="211"/>
      <c r="J89" s="212">
        <f>ROUND(I89*H89,2)</f>
        <v>0</v>
      </c>
      <c r="K89" s="208" t="s">
        <v>300</v>
      </c>
      <c r="L89" s="45"/>
      <c r="M89" s="213" t="s">
        <v>19</v>
      </c>
      <c r="N89" s="214" t="s">
        <v>41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0.44</v>
      </c>
      <c r="T89" s="216">
        <f>S89*H89</f>
        <v>17.600000000000001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168</v>
      </c>
      <c r="AT89" s="217" t="s">
        <v>155</v>
      </c>
      <c r="AU89" s="217" t="s">
        <v>80</v>
      </c>
      <c r="AY89" s="18" t="s">
        <v>154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78</v>
      </c>
      <c r="BK89" s="218">
        <f>ROUND(I89*H89,2)</f>
        <v>0</v>
      </c>
      <c r="BL89" s="18" t="s">
        <v>168</v>
      </c>
      <c r="BM89" s="217" t="s">
        <v>1206</v>
      </c>
    </row>
    <row r="90" s="2" customFormat="1">
      <c r="A90" s="39"/>
      <c r="B90" s="40"/>
      <c r="C90" s="41"/>
      <c r="D90" s="231" t="s">
        <v>302</v>
      </c>
      <c r="E90" s="41"/>
      <c r="F90" s="232" t="s">
        <v>303</v>
      </c>
      <c r="G90" s="41"/>
      <c r="H90" s="41"/>
      <c r="I90" s="233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302</v>
      </c>
      <c r="AU90" s="18" t="s">
        <v>80</v>
      </c>
    </row>
    <row r="91" s="2" customFormat="1" ht="33" customHeight="1">
      <c r="A91" s="39"/>
      <c r="B91" s="40"/>
      <c r="C91" s="206" t="s">
        <v>80</v>
      </c>
      <c r="D91" s="206" t="s">
        <v>155</v>
      </c>
      <c r="E91" s="207" t="s">
        <v>304</v>
      </c>
      <c r="F91" s="208" t="s">
        <v>305</v>
      </c>
      <c r="G91" s="209" t="s">
        <v>299</v>
      </c>
      <c r="H91" s="210">
        <v>40</v>
      </c>
      <c r="I91" s="211"/>
      <c r="J91" s="212">
        <f>ROUND(I91*H91,2)</f>
        <v>0</v>
      </c>
      <c r="K91" s="208" t="s">
        <v>300</v>
      </c>
      <c r="L91" s="45"/>
      <c r="M91" s="213" t="s">
        <v>19</v>
      </c>
      <c r="N91" s="214" t="s">
        <v>41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0.22</v>
      </c>
      <c r="T91" s="216">
        <f>S91*H91</f>
        <v>8.8000000000000007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168</v>
      </c>
      <c r="AT91" s="217" t="s">
        <v>155</v>
      </c>
      <c r="AU91" s="217" t="s">
        <v>80</v>
      </c>
      <c r="AY91" s="18" t="s">
        <v>154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78</v>
      </c>
      <c r="BK91" s="218">
        <f>ROUND(I91*H91,2)</f>
        <v>0</v>
      </c>
      <c r="BL91" s="18" t="s">
        <v>168</v>
      </c>
      <c r="BM91" s="217" t="s">
        <v>1207</v>
      </c>
    </row>
    <row r="92" s="2" customFormat="1">
      <c r="A92" s="39"/>
      <c r="B92" s="40"/>
      <c r="C92" s="41"/>
      <c r="D92" s="231" t="s">
        <v>302</v>
      </c>
      <c r="E92" s="41"/>
      <c r="F92" s="232" t="s">
        <v>307</v>
      </c>
      <c r="G92" s="41"/>
      <c r="H92" s="41"/>
      <c r="I92" s="233"/>
      <c r="J92" s="41"/>
      <c r="K92" s="41"/>
      <c r="L92" s="45"/>
      <c r="M92" s="234"/>
      <c r="N92" s="23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302</v>
      </c>
      <c r="AU92" s="18" t="s">
        <v>80</v>
      </c>
    </row>
    <row r="93" s="2" customFormat="1" ht="49.05" customHeight="1">
      <c r="A93" s="39"/>
      <c r="B93" s="40"/>
      <c r="C93" s="206" t="s">
        <v>164</v>
      </c>
      <c r="D93" s="206" t="s">
        <v>155</v>
      </c>
      <c r="E93" s="207" t="s">
        <v>308</v>
      </c>
      <c r="F93" s="208" t="s">
        <v>309</v>
      </c>
      <c r="G93" s="209" t="s">
        <v>310</v>
      </c>
      <c r="H93" s="210">
        <v>5</v>
      </c>
      <c r="I93" s="211"/>
      <c r="J93" s="212">
        <f>ROUND(I93*H93,2)</f>
        <v>0</v>
      </c>
      <c r="K93" s="208" t="s">
        <v>300</v>
      </c>
      <c r="L93" s="45"/>
      <c r="M93" s="213" t="s">
        <v>19</v>
      </c>
      <c r="N93" s="214" t="s">
        <v>41</v>
      </c>
      <c r="O93" s="85"/>
      <c r="P93" s="215">
        <f>O93*H93</f>
        <v>0</v>
      </c>
      <c r="Q93" s="215">
        <v>0.036900000000000002</v>
      </c>
      <c r="R93" s="215">
        <f>Q93*H93</f>
        <v>0.1845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168</v>
      </c>
      <c r="AT93" s="217" t="s">
        <v>155</v>
      </c>
      <c r="AU93" s="217" t="s">
        <v>80</v>
      </c>
      <c r="AY93" s="18" t="s">
        <v>154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78</v>
      </c>
      <c r="BK93" s="218">
        <f>ROUND(I93*H93,2)</f>
        <v>0</v>
      </c>
      <c r="BL93" s="18" t="s">
        <v>168</v>
      </c>
      <c r="BM93" s="217" t="s">
        <v>1208</v>
      </c>
    </row>
    <row r="94" s="2" customFormat="1">
      <c r="A94" s="39"/>
      <c r="B94" s="40"/>
      <c r="C94" s="41"/>
      <c r="D94" s="231" t="s">
        <v>302</v>
      </c>
      <c r="E94" s="41"/>
      <c r="F94" s="232" t="s">
        <v>312</v>
      </c>
      <c r="G94" s="41"/>
      <c r="H94" s="41"/>
      <c r="I94" s="233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302</v>
      </c>
      <c r="AU94" s="18" t="s">
        <v>80</v>
      </c>
    </row>
    <row r="95" s="2" customFormat="1" ht="49.05" customHeight="1">
      <c r="A95" s="39"/>
      <c r="B95" s="40"/>
      <c r="C95" s="206" t="s">
        <v>168</v>
      </c>
      <c r="D95" s="206" t="s">
        <v>155</v>
      </c>
      <c r="E95" s="207" t="s">
        <v>536</v>
      </c>
      <c r="F95" s="208" t="s">
        <v>537</v>
      </c>
      <c r="G95" s="209" t="s">
        <v>310</v>
      </c>
      <c r="H95" s="210">
        <v>5</v>
      </c>
      <c r="I95" s="211"/>
      <c r="J95" s="212">
        <f>ROUND(I95*H95,2)</f>
        <v>0</v>
      </c>
      <c r="K95" s="208" t="s">
        <v>300</v>
      </c>
      <c r="L95" s="45"/>
      <c r="M95" s="213" t="s">
        <v>19</v>
      </c>
      <c r="N95" s="214" t="s">
        <v>41</v>
      </c>
      <c r="O95" s="85"/>
      <c r="P95" s="215">
        <f>O95*H95</f>
        <v>0</v>
      </c>
      <c r="Q95" s="215">
        <v>0.01269</v>
      </c>
      <c r="R95" s="215">
        <f>Q95*H95</f>
        <v>0.063450000000000006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168</v>
      </c>
      <c r="AT95" s="217" t="s">
        <v>155</v>
      </c>
      <c r="AU95" s="217" t="s">
        <v>80</v>
      </c>
      <c r="AY95" s="18" t="s">
        <v>154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78</v>
      </c>
      <c r="BK95" s="218">
        <f>ROUND(I95*H95,2)</f>
        <v>0</v>
      </c>
      <c r="BL95" s="18" t="s">
        <v>168</v>
      </c>
      <c r="BM95" s="217" t="s">
        <v>1209</v>
      </c>
    </row>
    <row r="96" s="2" customFormat="1">
      <c r="A96" s="39"/>
      <c r="B96" s="40"/>
      <c r="C96" s="41"/>
      <c r="D96" s="231" t="s">
        <v>302</v>
      </c>
      <c r="E96" s="41"/>
      <c r="F96" s="232" t="s">
        <v>539</v>
      </c>
      <c r="G96" s="41"/>
      <c r="H96" s="41"/>
      <c r="I96" s="233"/>
      <c r="J96" s="41"/>
      <c r="K96" s="41"/>
      <c r="L96" s="45"/>
      <c r="M96" s="234"/>
      <c r="N96" s="23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302</v>
      </c>
      <c r="AU96" s="18" t="s">
        <v>80</v>
      </c>
    </row>
    <row r="97" s="2" customFormat="1" ht="24.15" customHeight="1">
      <c r="A97" s="39"/>
      <c r="B97" s="40"/>
      <c r="C97" s="206" t="s">
        <v>153</v>
      </c>
      <c r="D97" s="206" t="s">
        <v>155</v>
      </c>
      <c r="E97" s="207" t="s">
        <v>559</v>
      </c>
      <c r="F97" s="208" t="s">
        <v>560</v>
      </c>
      <c r="G97" s="209" t="s">
        <v>319</v>
      </c>
      <c r="H97" s="210">
        <v>119.40000000000001</v>
      </c>
      <c r="I97" s="211"/>
      <c r="J97" s="212">
        <f>ROUND(I97*H97,2)</f>
        <v>0</v>
      </c>
      <c r="K97" s="208" t="s">
        <v>300</v>
      </c>
      <c r="L97" s="45"/>
      <c r="M97" s="213" t="s">
        <v>19</v>
      </c>
      <c r="N97" s="214" t="s">
        <v>41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168</v>
      </c>
      <c r="AT97" s="217" t="s">
        <v>155</v>
      </c>
      <c r="AU97" s="217" t="s">
        <v>80</v>
      </c>
      <c r="AY97" s="18" t="s">
        <v>154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78</v>
      </c>
      <c r="BK97" s="218">
        <f>ROUND(I97*H97,2)</f>
        <v>0</v>
      </c>
      <c r="BL97" s="18" t="s">
        <v>168</v>
      </c>
      <c r="BM97" s="217" t="s">
        <v>1210</v>
      </c>
    </row>
    <row r="98" s="2" customFormat="1">
      <c r="A98" s="39"/>
      <c r="B98" s="40"/>
      <c r="C98" s="41"/>
      <c r="D98" s="231" t="s">
        <v>302</v>
      </c>
      <c r="E98" s="41"/>
      <c r="F98" s="232" t="s">
        <v>562</v>
      </c>
      <c r="G98" s="41"/>
      <c r="H98" s="41"/>
      <c r="I98" s="233"/>
      <c r="J98" s="41"/>
      <c r="K98" s="41"/>
      <c r="L98" s="45"/>
      <c r="M98" s="234"/>
      <c r="N98" s="23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302</v>
      </c>
      <c r="AU98" s="18" t="s">
        <v>80</v>
      </c>
    </row>
    <row r="99" s="13" customFormat="1">
      <c r="A99" s="13"/>
      <c r="B99" s="236"/>
      <c r="C99" s="237"/>
      <c r="D99" s="238" t="s">
        <v>322</v>
      </c>
      <c r="E99" s="239" t="s">
        <v>19</v>
      </c>
      <c r="F99" s="240" t="s">
        <v>1211</v>
      </c>
      <c r="G99" s="237"/>
      <c r="H99" s="241">
        <v>80.400000000000006</v>
      </c>
      <c r="I99" s="242"/>
      <c r="J99" s="237"/>
      <c r="K99" s="237"/>
      <c r="L99" s="243"/>
      <c r="M99" s="244"/>
      <c r="N99" s="245"/>
      <c r="O99" s="245"/>
      <c r="P99" s="245"/>
      <c r="Q99" s="245"/>
      <c r="R99" s="245"/>
      <c r="S99" s="245"/>
      <c r="T99" s="24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7" t="s">
        <v>322</v>
      </c>
      <c r="AU99" s="247" t="s">
        <v>80</v>
      </c>
      <c r="AV99" s="13" t="s">
        <v>80</v>
      </c>
      <c r="AW99" s="13" t="s">
        <v>32</v>
      </c>
      <c r="AX99" s="13" t="s">
        <v>70</v>
      </c>
      <c r="AY99" s="247" t="s">
        <v>154</v>
      </c>
    </row>
    <row r="100" s="13" customFormat="1">
      <c r="A100" s="13"/>
      <c r="B100" s="236"/>
      <c r="C100" s="237"/>
      <c r="D100" s="238" t="s">
        <v>322</v>
      </c>
      <c r="E100" s="239" t="s">
        <v>19</v>
      </c>
      <c r="F100" s="240" t="s">
        <v>1212</v>
      </c>
      <c r="G100" s="237"/>
      <c r="H100" s="241">
        <v>69</v>
      </c>
      <c r="I100" s="242"/>
      <c r="J100" s="237"/>
      <c r="K100" s="237"/>
      <c r="L100" s="243"/>
      <c r="M100" s="244"/>
      <c r="N100" s="245"/>
      <c r="O100" s="245"/>
      <c r="P100" s="245"/>
      <c r="Q100" s="245"/>
      <c r="R100" s="245"/>
      <c r="S100" s="245"/>
      <c r="T100" s="24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7" t="s">
        <v>322</v>
      </c>
      <c r="AU100" s="247" t="s">
        <v>80</v>
      </c>
      <c r="AV100" s="13" t="s">
        <v>80</v>
      </c>
      <c r="AW100" s="13" t="s">
        <v>32</v>
      </c>
      <c r="AX100" s="13" t="s">
        <v>70</v>
      </c>
      <c r="AY100" s="247" t="s">
        <v>154</v>
      </c>
    </row>
    <row r="101" s="13" customFormat="1">
      <c r="A101" s="13"/>
      <c r="B101" s="236"/>
      <c r="C101" s="237"/>
      <c r="D101" s="238" t="s">
        <v>322</v>
      </c>
      <c r="E101" s="239" t="s">
        <v>19</v>
      </c>
      <c r="F101" s="240" t="s">
        <v>1213</v>
      </c>
      <c r="G101" s="237"/>
      <c r="H101" s="241">
        <v>-30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322</v>
      </c>
      <c r="AU101" s="247" t="s">
        <v>80</v>
      </c>
      <c r="AV101" s="13" t="s">
        <v>80</v>
      </c>
      <c r="AW101" s="13" t="s">
        <v>32</v>
      </c>
      <c r="AX101" s="13" t="s">
        <v>70</v>
      </c>
      <c r="AY101" s="247" t="s">
        <v>154</v>
      </c>
    </row>
    <row r="102" s="14" customFormat="1">
      <c r="A102" s="14"/>
      <c r="B102" s="248"/>
      <c r="C102" s="249"/>
      <c r="D102" s="238" t="s">
        <v>322</v>
      </c>
      <c r="E102" s="250" t="s">
        <v>19</v>
      </c>
      <c r="F102" s="251" t="s">
        <v>325</v>
      </c>
      <c r="G102" s="249"/>
      <c r="H102" s="252">
        <v>119.40000000000001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8" t="s">
        <v>322</v>
      </c>
      <c r="AU102" s="258" t="s">
        <v>80</v>
      </c>
      <c r="AV102" s="14" t="s">
        <v>168</v>
      </c>
      <c r="AW102" s="14" t="s">
        <v>32</v>
      </c>
      <c r="AX102" s="14" t="s">
        <v>78</v>
      </c>
      <c r="AY102" s="258" t="s">
        <v>154</v>
      </c>
    </row>
    <row r="103" s="2" customFormat="1" ht="24.15" customHeight="1">
      <c r="A103" s="39"/>
      <c r="B103" s="40"/>
      <c r="C103" s="206" t="s">
        <v>175</v>
      </c>
      <c r="D103" s="206" t="s">
        <v>155</v>
      </c>
      <c r="E103" s="207" t="s">
        <v>1214</v>
      </c>
      <c r="F103" s="208" t="s">
        <v>1215</v>
      </c>
      <c r="G103" s="209" t="s">
        <v>319</v>
      </c>
      <c r="H103" s="210">
        <v>30</v>
      </c>
      <c r="I103" s="211"/>
      <c r="J103" s="212">
        <f>ROUND(I103*H103,2)</f>
        <v>0</v>
      </c>
      <c r="K103" s="208" t="s">
        <v>300</v>
      </c>
      <c r="L103" s="45"/>
      <c r="M103" s="213" t="s">
        <v>19</v>
      </c>
      <c r="N103" s="214" t="s">
        <v>41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168</v>
      </c>
      <c r="AT103" s="217" t="s">
        <v>155</v>
      </c>
      <c r="AU103" s="217" t="s">
        <v>80</v>
      </c>
      <c r="AY103" s="18" t="s">
        <v>154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78</v>
      </c>
      <c r="BK103" s="218">
        <f>ROUND(I103*H103,2)</f>
        <v>0</v>
      </c>
      <c r="BL103" s="18" t="s">
        <v>168</v>
      </c>
      <c r="BM103" s="217" t="s">
        <v>1216</v>
      </c>
    </row>
    <row r="104" s="2" customFormat="1">
      <c r="A104" s="39"/>
      <c r="B104" s="40"/>
      <c r="C104" s="41"/>
      <c r="D104" s="231" t="s">
        <v>302</v>
      </c>
      <c r="E104" s="41"/>
      <c r="F104" s="232" t="s">
        <v>1217</v>
      </c>
      <c r="G104" s="41"/>
      <c r="H104" s="41"/>
      <c r="I104" s="233"/>
      <c r="J104" s="41"/>
      <c r="K104" s="41"/>
      <c r="L104" s="45"/>
      <c r="M104" s="234"/>
      <c r="N104" s="23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302</v>
      </c>
      <c r="AU104" s="18" t="s">
        <v>80</v>
      </c>
    </row>
    <row r="105" s="2" customFormat="1" ht="24.15" customHeight="1">
      <c r="A105" s="39"/>
      <c r="B105" s="40"/>
      <c r="C105" s="206" t="s">
        <v>179</v>
      </c>
      <c r="D105" s="206" t="s">
        <v>155</v>
      </c>
      <c r="E105" s="207" t="s">
        <v>564</v>
      </c>
      <c r="F105" s="208" t="s">
        <v>565</v>
      </c>
      <c r="G105" s="209" t="s">
        <v>319</v>
      </c>
      <c r="H105" s="210">
        <v>99.599999999999994</v>
      </c>
      <c r="I105" s="211"/>
      <c r="J105" s="212">
        <f>ROUND(I105*H105,2)</f>
        <v>0</v>
      </c>
      <c r="K105" s="208" t="s">
        <v>300</v>
      </c>
      <c r="L105" s="45"/>
      <c r="M105" s="213" t="s">
        <v>19</v>
      </c>
      <c r="N105" s="214" t="s">
        <v>41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168</v>
      </c>
      <c r="AT105" s="217" t="s">
        <v>155</v>
      </c>
      <c r="AU105" s="217" t="s">
        <v>80</v>
      </c>
      <c r="AY105" s="18" t="s">
        <v>154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78</v>
      </c>
      <c r="BK105" s="218">
        <f>ROUND(I105*H105,2)</f>
        <v>0</v>
      </c>
      <c r="BL105" s="18" t="s">
        <v>168</v>
      </c>
      <c r="BM105" s="217" t="s">
        <v>1218</v>
      </c>
    </row>
    <row r="106" s="2" customFormat="1">
      <c r="A106" s="39"/>
      <c r="B106" s="40"/>
      <c r="C106" s="41"/>
      <c r="D106" s="231" t="s">
        <v>302</v>
      </c>
      <c r="E106" s="41"/>
      <c r="F106" s="232" t="s">
        <v>567</v>
      </c>
      <c r="G106" s="41"/>
      <c r="H106" s="41"/>
      <c r="I106" s="233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302</v>
      </c>
      <c r="AU106" s="18" t="s">
        <v>80</v>
      </c>
    </row>
    <row r="107" s="13" customFormat="1">
      <c r="A107" s="13"/>
      <c r="B107" s="236"/>
      <c r="C107" s="237"/>
      <c r="D107" s="238" t="s">
        <v>322</v>
      </c>
      <c r="E107" s="239" t="s">
        <v>19</v>
      </c>
      <c r="F107" s="240" t="s">
        <v>1219</v>
      </c>
      <c r="G107" s="237"/>
      <c r="H107" s="241">
        <v>53.600000000000001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322</v>
      </c>
      <c r="AU107" s="247" t="s">
        <v>80</v>
      </c>
      <c r="AV107" s="13" t="s">
        <v>80</v>
      </c>
      <c r="AW107" s="13" t="s">
        <v>32</v>
      </c>
      <c r="AX107" s="13" t="s">
        <v>70</v>
      </c>
      <c r="AY107" s="247" t="s">
        <v>154</v>
      </c>
    </row>
    <row r="108" s="13" customFormat="1">
      <c r="A108" s="13"/>
      <c r="B108" s="236"/>
      <c r="C108" s="237"/>
      <c r="D108" s="238" t="s">
        <v>322</v>
      </c>
      <c r="E108" s="239" t="s">
        <v>19</v>
      </c>
      <c r="F108" s="240" t="s">
        <v>1220</v>
      </c>
      <c r="G108" s="237"/>
      <c r="H108" s="241">
        <v>46</v>
      </c>
      <c r="I108" s="242"/>
      <c r="J108" s="237"/>
      <c r="K108" s="237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322</v>
      </c>
      <c r="AU108" s="247" t="s">
        <v>80</v>
      </c>
      <c r="AV108" s="13" t="s">
        <v>80</v>
      </c>
      <c r="AW108" s="13" t="s">
        <v>32</v>
      </c>
      <c r="AX108" s="13" t="s">
        <v>70</v>
      </c>
      <c r="AY108" s="247" t="s">
        <v>154</v>
      </c>
    </row>
    <row r="109" s="14" customFormat="1">
      <c r="A109" s="14"/>
      <c r="B109" s="248"/>
      <c r="C109" s="249"/>
      <c r="D109" s="238" t="s">
        <v>322</v>
      </c>
      <c r="E109" s="250" t="s">
        <v>19</v>
      </c>
      <c r="F109" s="251" t="s">
        <v>325</v>
      </c>
      <c r="G109" s="249"/>
      <c r="H109" s="252">
        <v>99.599999999999994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8" t="s">
        <v>322</v>
      </c>
      <c r="AU109" s="258" t="s">
        <v>80</v>
      </c>
      <c r="AV109" s="14" t="s">
        <v>168</v>
      </c>
      <c r="AW109" s="14" t="s">
        <v>32</v>
      </c>
      <c r="AX109" s="14" t="s">
        <v>78</v>
      </c>
      <c r="AY109" s="258" t="s">
        <v>154</v>
      </c>
    </row>
    <row r="110" s="2" customFormat="1" ht="24.15" customHeight="1">
      <c r="A110" s="39"/>
      <c r="B110" s="40"/>
      <c r="C110" s="206" t="s">
        <v>183</v>
      </c>
      <c r="D110" s="206" t="s">
        <v>155</v>
      </c>
      <c r="E110" s="207" t="s">
        <v>569</v>
      </c>
      <c r="F110" s="208" t="s">
        <v>570</v>
      </c>
      <c r="G110" s="209" t="s">
        <v>319</v>
      </c>
      <c r="H110" s="210">
        <v>99.599999999999994</v>
      </c>
      <c r="I110" s="211"/>
      <c r="J110" s="212">
        <f>ROUND(I110*H110,2)</f>
        <v>0</v>
      </c>
      <c r="K110" s="208" t="s">
        <v>300</v>
      </c>
      <c r="L110" s="45"/>
      <c r="M110" s="213" t="s">
        <v>19</v>
      </c>
      <c r="N110" s="214" t="s">
        <v>41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168</v>
      </c>
      <c r="AT110" s="217" t="s">
        <v>155</v>
      </c>
      <c r="AU110" s="217" t="s">
        <v>80</v>
      </c>
      <c r="AY110" s="18" t="s">
        <v>154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78</v>
      </c>
      <c r="BK110" s="218">
        <f>ROUND(I110*H110,2)</f>
        <v>0</v>
      </c>
      <c r="BL110" s="18" t="s">
        <v>168</v>
      </c>
      <c r="BM110" s="217" t="s">
        <v>1221</v>
      </c>
    </row>
    <row r="111" s="2" customFormat="1">
      <c r="A111" s="39"/>
      <c r="B111" s="40"/>
      <c r="C111" s="41"/>
      <c r="D111" s="231" t="s">
        <v>302</v>
      </c>
      <c r="E111" s="41"/>
      <c r="F111" s="232" t="s">
        <v>572</v>
      </c>
      <c r="G111" s="41"/>
      <c r="H111" s="41"/>
      <c r="I111" s="233"/>
      <c r="J111" s="41"/>
      <c r="K111" s="41"/>
      <c r="L111" s="45"/>
      <c r="M111" s="234"/>
      <c r="N111" s="23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302</v>
      </c>
      <c r="AU111" s="18" t="s">
        <v>80</v>
      </c>
    </row>
    <row r="112" s="13" customFormat="1">
      <c r="A112" s="13"/>
      <c r="B112" s="236"/>
      <c r="C112" s="237"/>
      <c r="D112" s="238" t="s">
        <v>322</v>
      </c>
      <c r="E112" s="239" t="s">
        <v>19</v>
      </c>
      <c r="F112" s="240" t="s">
        <v>1219</v>
      </c>
      <c r="G112" s="237"/>
      <c r="H112" s="241">
        <v>53.600000000000001</v>
      </c>
      <c r="I112" s="242"/>
      <c r="J112" s="237"/>
      <c r="K112" s="237"/>
      <c r="L112" s="243"/>
      <c r="M112" s="244"/>
      <c r="N112" s="245"/>
      <c r="O112" s="245"/>
      <c r="P112" s="245"/>
      <c r="Q112" s="245"/>
      <c r="R112" s="245"/>
      <c r="S112" s="245"/>
      <c r="T112" s="24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322</v>
      </c>
      <c r="AU112" s="247" t="s">
        <v>80</v>
      </c>
      <c r="AV112" s="13" t="s">
        <v>80</v>
      </c>
      <c r="AW112" s="13" t="s">
        <v>32</v>
      </c>
      <c r="AX112" s="13" t="s">
        <v>70</v>
      </c>
      <c r="AY112" s="247" t="s">
        <v>154</v>
      </c>
    </row>
    <row r="113" s="13" customFormat="1">
      <c r="A113" s="13"/>
      <c r="B113" s="236"/>
      <c r="C113" s="237"/>
      <c r="D113" s="238" t="s">
        <v>322</v>
      </c>
      <c r="E113" s="239" t="s">
        <v>19</v>
      </c>
      <c r="F113" s="240" t="s">
        <v>1220</v>
      </c>
      <c r="G113" s="237"/>
      <c r="H113" s="241">
        <v>46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322</v>
      </c>
      <c r="AU113" s="247" t="s">
        <v>80</v>
      </c>
      <c r="AV113" s="13" t="s">
        <v>80</v>
      </c>
      <c r="AW113" s="13" t="s">
        <v>32</v>
      </c>
      <c r="AX113" s="13" t="s">
        <v>70</v>
      </c>
      <c r="AY113" s="247" t="s">
        <v>154</v>
      </c>
    </row>
    <row r="114" s="14" customFormat="1">
      <c r="A114" s="14"/>
      <c r="B114" s="248"/>
      <c r="C114" s="249"/>
      <c r="D114" s="238" t="s">
        <v>322</v>
      </c>
      <c r="E114" s="250" t="s">
        <v>19</v>
      </c>
      <c r="F114" s="251" t="s">
        <v>325</v>
      </c>
      <c r="G114" s="249"/>
      <c r="H114" s="252">
        <v>99.599999999999994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8" t="s">
        <v>322</v>
      </c>
      <c r="AU114" s="258" t="s">
        <v>80</v>
      </c>
      <c r="AV114" s="14" t="s">
        <v>168</v>
      </c>
      <c r="AW114" s="14" t="s">
        <v>32</v>
      </c>
      <c r="AX114" s="14" t="s">
        <v>78</v>
      </c>
      <c r="AY114" s="258" t="s">
        <v>154</v>
      </c>
    </row>
    <row r="115" s="2" customFormat="1" ht="24.15" customHeight="1">
      <c r="A115" s="39"/>
      <c r="B115" s="40"/>
      <c r="C115" s="206" t="s">
        <v>187</v>
      </c>
      <c r="D115" s="206" t="s">
        <v>155</v>
      </c>
      <c r="E115" s="207" t="s">
        <v>573</v>
      </c>
      <c r="F115" s="208" t="s">
        <v>574</v>
      </c>
      <c r="G115" s="209" t="s">
        <v>319</v>
      </c>
      <c r="H115" s="210">
        <v>149.40000000000001</v>
      </c>
      <c r="I115" s="211"/>
      <c r="J115" s="212">
        <f>ROUND(I115*H115,2)</f>
        <v>0</v>
      </c>
      <c r="K115" s="208" t="s">
        <v>300</v>
      </c>
      <c r="L115" s="45"/>
      <c r="M115" s="213" t="s">
        <v>19</v>
      </c>
      <c r="N115" s="214" t="s">
        <v>41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168</v>
      </c>
      <c r="AT115" s="217" t="s">
        <v>155</v>
      </c>
      <c r="AU115" s="217" t="s">
        <v>80</v>
      </c>
      <c r="AY115" s="18" t="s">
        <v>154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78</v>
      </c>
      <c r="BK115" s="218">
        <f>ROUND(I115*H115,2)</f>
        <v>0</v>
      </c>
      <c r="BL115" s="18" t="s">
        <v>168</v>
      </c>
      <c r="BM115" s="217" t="s">
        <v>1222</v>
      </c>
    </row>
    <row r="116" s="2" customFormat="1">
      <c r="A116" s="39"/>
      <c r="B116" s="40"/>
      <c r="C116" s="41"/>
      <c r="D116" s="231" t="s">
        <v>302</v>
      </c>
      <c r="E116" s="41"/>
      <c r="F116" s="232" t="s">
        <v>576</v>
      </c>
      <c r="G116" s="41"/>
      <c r="H116" s="41"/>
      <c r="I116" s="233"/>
      <c r="J116" s="41"/>
      <c r="K116" s="41"/>
      <c r="L116" s="45"/>
      <c r="M116" s="234"/>
      <c r="N116" s="23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302</v>
      </c>
      <c r="AU116" s="18" t="s">
        <v>80</v>
      </c>
    </row>
    <row r="117" s="13" customFormat="1">
      <c r="A117" s="13"/>
      <c r="B117" s="236"/>
      <c r="C117" s="237"/>
      <c r="D117" s="238" t="s">
        <v>322</v>
      </c>
      <c r="E117" s="239" t="s">
        <v>19</v>
      </c>
      <c r="F117" s="240" t="s">
        <v>1211</v>
      </c>
      <c r="G117" s="237"/>
      <c r="H117" s="241">
        <v>80.400000000000006</v>
      </c>
      <c r="I117" s="242"/>
      <c r="J117" s="237"/>
      <c r="K117" s="237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322</v>
      </c>
      <c r="AU117" s="247" t="s">
        <v>80</v>
      </c>
      <c r="AV117" s="13" t="s">
        <v>80</v>
      </c>
      <c r="AW117" s="13" t="s">
        <v>32</v>
      </c>
      <c r="AX117" s="13" t="s">
        <v>70</v>
      </c>
      <c r="AY117" s="247" t="s">
        <v>154</v>
      </c>
    </row>
    <row r="118" s="13" customFormat="1">
      <c r="A118" s="13"/>
      <c r="B118" s="236"/>
      <c r="C118" s="237"/>
      <c r="D118" s="238" t="s">
        <v>322</v>
      </c>
      <c r="E118" s="239" t="s">
        <v>19</v>
      </c>
      <c r="F118" s="240" t="s">
        <v>1212</v>
      </c>
      <c r="G118" s="237"/>
      <c r="H118" s="241">
        <v>69</v>
      </c>
      <c r="I118" s="242"/>
      <c r="J118" s="237"/>
      <c r="K118" s="237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322</v>
      </c>
      <c r="AU118" s="247" t="s">
        <v>80</v>
      </c>
      <c r="AV118" s="13" t="s">
        <v>80</v>
      </c>
      <c r="AW118" s="13" t="s">
        <v>32</v>
      </c>
      <c r="AX118" s="13" t="s">
        <v>70</v>
      </c>
      <c r="AY118" s="247" t="s">
        <v>154</v>
      </c>
    </row>
    <row r="119" s="14" customFormat="1">
      <c r="A119" s="14"/>
      <c r="B119" s="248"/>
      <c r="C119" s="249"/>
      <c r="D119" s="238" t="s">
        <v>322</v>
      </c>
      <c r="E119" s="250" t="s">
        <v>19</v>
      </c>
      <c r="F119" s="251" t="s">
        <v>325</v>
      </c>
      <c r="G119" s="249"/>
      <c r="H119" s="252">
        <v>149.40000000000001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8" t="s">
        <v>322</v>
      </c>
      <c r="AU119" s="258" t="s">
        <v>80</v>
      </c>
      <c r="AV119" s="14" t="s">
        <v>168</v>
      </c>
      <c r="AW119" s="14" t="s">
        <v>32</v>
      </c>
      <c r="AX119" s="14" t="s">
        <v>78</v>
      </c>
      <c r="AY119" s="258" t="s">
        <v>154</v>
      </c>
    </row>
    <row r="120" s="2" customFormat="1" ht="24.15" customHeight="1">
      <c r="A120" s="39"/>
      <c r="B120" s="40"/>
      <c r="C120" s="206" t="s">
        <v>191</v>
      </c>
      <c r="D120" s="206" t="s">
        <v>155</v>
      </c>
      <c r="E120" s="207" t="s">
        <v>340</v>
      </c>
      <c r="F120" s="208" t="s">
        <v>341</v>
      </c>
      <c r="G120" s="209" t="s">
        <v>299</v>
      </c>
      <c r="H120" s="210">
        <v>996</v>
      </c>
      <c r="I120" s="211"/>
      <c r="J120" s="212">
        <f>ROUND(I120*H120,2)</f>
        <v>0</v>
      </c>
      <c r="K120" s="208" t="s">
        <v>300</v>
      </c>
      <c r="L120" s="45"/>
      <c r="M120" s="213" t="s">
        <v>19</v>
      </c>
      <c r="N120" s="214" t="s">
        <v>41</v>
      </c>
      <c r="O120" s="85"/>
      <c r="P120" s="215">
        <f>O120*H120</f>
        <v>0</v>
      </c>
      <c r="Q120" s="215">
        <v>0.00084999999999999995</v>
      </c>
      <c r="R120" s="215">
        <f>Q120*H120</f>
        <v>0.84659999999999991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168</v>
      </c>
      <c r="AT120" s="217" t="s">
        <v>155</v>
      </c>
      <c r="AU120" s="217" t="s">
        <v>80</v>
      </c>
      <c r="AY120" s="18" t="s">
        <v>154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78</v>
      </c>
      <c r="BK120" s="218">
        <f>ROUND(I120*H120,2)</f>
        <v>0</v>
      </c>
      <c r="BL120" s="18" t="s">
        <v>168</v>
      </c>
      <c r="BM120" s="217" t="s">
        <v>1223</v>
      </c>
    </row>
    <row r="121" s="2" customFormat="1">
      <c r="A121" s="39"/>
      <c r="B121" s="40"/>
      <c r="C121" s="41"/>
      <c r="D121" s="231" t="s">
        <v>302</v>
      </c>
      <c r="E121" s="41"/>
      <c r="F121" s="232" t="s">
        <v>343</v>
      </c>
      <c r="G121" s="41"/>
      <c r="H121" s="41"/>
      <c r="I121" s="233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302</v>
      </c>
      <c r="AU121" s="18" t="s">
        <v>80</v>
      </c>
    </row>
    <row r="122" s="13" customFormat="1">
      <c r="A122" s="13"/>
      <c r="B122" s="236"/>
      <c r="C122" s="237"/>
      <c r="D122" s="238" t="s">
        <v>322</v>
      </c>
      <c r="E122" s="239" t="s">
        <v>19</v>
      </c>
      <c r="F122" s="240" t="s">
        <v>1224</v>
      </c>
      <c r="G122" s="237"/>
      <c r="H122" s="241">
        <v>536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322</v>
      </c>
      <c r="AU122" s="247" t="s">
        <v>80</v>
      </c>
      <c r="AV122" s="13" t="s">
        <v>80</v>
      </c>
      <c r="AW122" s="13" t="s">
        <v>32</v>
      </c>
      <c r="AX122" s="13" t="s">
        <v>70</v>
      </c>
      <c r="AY122" s="247" t="s">
        <v>154</v>
      </c>
    </row>
    <row r="123" s="13" customFormat="1">
      <c r="A123" s="13"/>
      <c r="B123" s="236"/>
      <c r="C123" s="237"/>
      <c r="D123" s="238" t="s">
        <v>322</v>
      </c>
      <c r="E123" s="239" t="s">
        <v>19</v>
      </c>
      <c r="F123" s="240" t="s">
        <v>1225</v>
      </c>
      <c r="G123" s="237"/>
      <c r="H123" s="241">
        <v>460</v>
      </c>
      <c r="I123" s="242"/>
      <c r="J123" s="237"/>
      <c r="K123" s="237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322</v>
      </c>
      <c r="AU123" s="247" t="s">
        <v>80</v>
      </c>
      <c r="AV123" s="13" t="s">
        <v>80</v>
      </c>
      <c r="AW123" s="13" t="s">
        <v>32</v>
      </c>
      <c r="AX123" s="13" t="s">
        <v>70</v>
      </c>
      <c r="AY123" s="247" t="s">
        <v>154</v>
      </c>
    </row>
    <row r="124" s="14" customFormat="1">
      <c r="A124" s="14"/>
      <c r="B124" s="248"/>
      <c r="C124" s="249"/>
      <c r="D124" s="238" t="s">
        <v>322</v>
      </c>
      <c r="E124" s="250" t="s">
        <v>19</v>
      </c>
      <c r="F124" s="251" t="s">
        <v>325</v>
      </c>
      <c r="G124" s="249"/>
      <c r="H124" s="252">
        <v>996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8" t="s">
        <v>322</v>
      </c>
      <c r="AU124" s="258" t="s">
        <v>80</v>
      </c>
      <c r="AV124" s="14" t="s">
        <v>168</v>
      </c>
      <c r="AW124" s="14" t="s">
        <v>32</v>
      </c>
      <c r="AX124" s="14" t="s">
        <v>78</v>
      </c>
      <c r="AY124" s="258" t="s">
        <v>154</v>
      </c>
    </row>
    <row r="125" s="2" customFormat="1" ht="24.15" customHeight="1">
      <c r="A125" s="39"/>
      <c r="B125" s="40"/>
      <c r="C125" s="206" t="s">
        <v>195</v>
      </c>
      <c r="D125" s="206" t="s">
        <v>155</v>
      </c>
      <c r="E125" s="207" t="s">
        <v>346</v>
      </c>
      <c r="F125" s="208" t="s">
        <v>347</v>
      </c>
      <c r="G125" s="209" t="s">
        <v>299</v>
      </c>
      <c r="H125" s="210">
        <v>996</v>
      </c>
      <c r="I125" s="211"/>
      <c r="J125" s="212">
        <f>ROUND(I125*H125,2)</f>
        <v>0</v>
      </c>
      <c r="K125" s="208" t="s">
        <v>300</v>
      </c>
      <c r="L125" s="45"/>
      <c r="M125" s="213" t="s">
        <v>19</v>
      </c>
      <c r="N125" s="214" t="s">
        <v>41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168</v>
      </c>
      <c r="AT125" s="217" t="s">
        <v>155</v>
      </c>
      <c r="AU125" s="217" t="s">
        <v>80</v>
      </c>
      <c r="AY125" s="18" t="s">
        <v>154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78</v>
      </c>
      <c r="BK125" s="218">
        <f>ROUND(I125*H125,2)</f>
        <v>0</v>
      </c>
      <c r="BL125" s="18" t="s">
        <v>168</v>
      </c>
      <c r="BM125" s="217" t="s">
        <v>1226</v>
      </c>
    </row>
    <row r="126" s="2" customFormat="1">
      <c r="A126" s="39"/>
      <c r="B126" s="40"/>
      <c r="C126" s="41"/>
      <c r="D126" s="231" t="s">
        <v>302</v>
      </c>
      <c r="E126" s="41"/>
      <c r="F126" s="232" t="s">
        <v>349</v>
      </c>
      <c r="G126" s="41"/>
      <c r="H126" s="41"/>
      <c r="I126" s="233"/>
      <c r="J126" s="41"/>
      <c r="K126" s="41"/>
      <c r="L126" s="45"/>
      <c r="M126" s="234"/>
      <c r="N126" s="235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302</v>
      </c>
      <c r="AU126" s="18" t="s">
        <v>80</v>
      </c>
    </row>
    <row r="127" s="13" customFormat="1">
      <c r="A127" s="13"/>
      <c r="B127" s="236"/>
      <c r="C127" s="237"/>
      <c r="D127" s="238" t="s">
        <v>322</v>
      </c>
      <c r="E127" s="239" t="s">
        <v>19</v>
      </c>
      <c r="F127" s="240" t="s">
        <v>1224</v>
      </c>
      <c r="G127" s="237"/>
      <c r="H127" s="241">
        <v>536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322</v>
      </c>
      <c r="AU127" s="247" t="s">
        <v>80</v>
      </c>
      <c r="AV127" s="13" t="s">
        <v>80</v>
      </c>
      <c r="AW127" s="13" t="s">
        <v>32</v>
      </c>
      <c r="AX127" s="13" t="s">
        <v>70</v>
      </c>
      <c r="AY127" s="247" t="s">
        <v>154</v>
      </c>
    </row>
    <row r="128" s="13" customFormat="1">
      <c r="A128" s="13"/>
      <c r="B128" s="236"/>
      <c r="C128" s="237"/>
      <c r="D128" s="238" t="s">
        <v>322</v>
      </c>
      <c r="E128" s="239" t="s">
        <v>19</v>
      </c>
      <c r="F128" s="240" t="s">
        <v>1225</v>
      </c>
      <c r="G128" s="237"/>
      <c r="H128" s="241">
        <v>460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322</v>
      </c>
      <c r="AU128" s="247" t="s">
        <v>80</v>
      </c>
      <c r="AV128" s="13" t="s">
        <v>80</v>
      </c>
      <c r="AW128" s="13" t="s">
        <v>32</v>
      </c>
      <c r="AX128" s="13" t="s">
        <v>70</v>
      </c>
      <c r="AY128" s="247" t="s">
        <v>154</v>
      </c>
    </row>
    <row r="129" s="14" customFormat="1">
      <c r="A129" s="14"/>
      <c r="B129" s="248"/>
      <c r="C129" s="249"/>
      <c r="D129" s="238" t="s">
        <v>322</v>
      </c>
      <c r="E129" s="250" t="s">
        <v>19</v>
      </c>
      <c r="F129" s="251" t="s">
        <v>325</v>
      </c>
      <c r="G129" s="249"/>
      <c r="H129" s="252">
        <v>996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322</v>
      </c>
      <c r="AU129" s="258" t="s">
        <v>80</v>
      </c>
      <c r="AV129" s="14" t="s">
        <v>168</v>
      </c>
      <c r="AW129" s="14" t="s">
        <v>32</v>
      </c>
      <c r="AX129" s="14" t="s">
        <v>78</v>
      </c>
      <c r="AY129" s="258" t="s">
        <v>154</v>
      </c>
    </row>
    <row r="130" s="2" customFormat="1" ht="37.8" customHeight="1">
      <c r="A130" s="39"/>
      <c r="B130" s="40"/>
      <c r="C130" s="206" t="s">
        <v>8</v>
      </c>
      <c r="D130" s="206" t="s">
        <v>155</v>
      </c>
      <c r="E130" s="207" t="s">
        <v>350</v>
      </c>
      <c r="F130" s="208" t="s">
        <v>351</v>
      </c>
      <c r="G130" s="209" t="s">
        <v>319</v>
      </c>
      <c r="H130" s="210">
        <v>725.67999999999995</v>
      </c>
      <c r="I130" s="211"/>
      <c r="J130" s="212">
        <f>ROUND(I130*H130,2)</f>
        <v>0</v>
      </c>
      <c r="K130" s="208" t="s">
        <v>300</v>
      </c>
      <c r="L130" s="45"/>
      <c r="M130" s="213" t="s">
        <v>19</v>
      </c>
      <c r="N130" s="214" t="s">
        <v>41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168</v>
      </c>
      <c r="AT130" s="217" t="s">
        <v>155</v>
      </c>
      <c r="AU130" s="217" t="s">
        <v>80</v>
      </c>
      <c r="AY130" s="18" t="s">
        <v>154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78</v>
      </c>
      <c r="BK130" s="218">
        <f>ROUND(I130*H130,2)</f>
        <v>0</v>
      </c>
      <c r="BL130" s="18" t="s">
        <v>168</v>
      </c>
      <c r="BM130" s="217" t="s">
        <v>1227</v>
      </c>
    </row>
    <row r="131" s="2" customFormat="1">
      <c r="A131" s="39"/>
      <c r="B131" s="40"/>
      <c r="C131" s="41"/>
      <c r="D131" s="231" t="s">
        <v>302</v>
      </c>
      <c r="E131" s="41"/>
      <c r="F131" s="232" t="s">
        <v>353</v>
      </c>
      <c r="G131" s="41"/>
      <c r="H131" s="41"/>
      <c r="I131" s="233"/>
      <c r="J131" s="41"/>
      <c r="K131" s="41"/>
      <c r="L131" s="45"/>
      <c r="M131" s="234"/>
      <c r="N131" s="23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302</v>
      </c>
      <c r="AU131" s="18" t="s">
        <v>80</v>
      </c>
    </row>
    <row r="132" s="13" customFormat="1">
      <c r="A132" s="13"/>
      <c r="B132" s="236"/>
      <c r="C132" s="237"/>
      <c r="D132" s="238" t="s">
        <v>322</v>
      </c>
      <c r="E132" s="239" t="s">
        <v>19</v>
      </c>
      <c r="F132" s="240" t="s">
        <v>1228</v>
      </c>
      <c r="G132" s="237"/>
      <c r="H132" s="241">
        <v>725.67999999999995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322</v>
      </c>
      <c r="AU132" s="247" t="s">
        <v>80</v>
      </c>
      <c r="AV132" s="13" t="s">
        <v>80</v>
      </c>
      <c r="AW132" s="13" t="s">
        <v>32</v>
      </c>
      <c r="AX132" s="13" t="s">
        <v>78</v>
      </c>
      <c r="AY132" s="247" t="s">
        <v>154</v>
      </c>
    </row>
    <row r="133" s="2" customFormat="1" ht="37.8" customHeight="1">
      <c r="A133" s="39"/>
      <c r="B133" s="40"/>
      <c r="C133" s="206" t="s">
        <v>202</v>
      </c>
      <c r="D133" s="206" t="s">
        <v>155</v>
      </c>
      <c r="E133" s="207" t="s">
        <v>356</v>
      </c>
      <c r="F133" s="208" t="s">
        <v>357</v>
      </c>
      <c r="G133" s="209" t="s">
        <v>319</v>
      </c>
      <c r="H133" s="210">
        <v>135.16</v>
      </c>
      <c r="I133" s="211"/>
      <c r="J133" s="212">
        <f>ROUND(I133*H133,2)</f>
        <v>0</v>
      </c>
      <c r="K133" s="208" t="s">
        <v>300</v>
      </c>
      <c r="L133" s="45"/>
      <c r="M133" s="213" t="s">
        <v>19</v>
      </c>
      <c r="N133" s="214" t="s">
        <v>41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168</v>
      </c>
      <c r="AT133" s="217" t="s">
        <v>155</v>
      </c>
      <c r="AU133" s="217" t="s">
        <v>80</v>
      </c>
      <c r="AY133" s="18" t="s">
        <v>154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78</v>
      </c>
      <c r="BK133" s="218">
        <f>ROUND(I133*H133,2)</f>
        <v>0</v>
      </c>
      <c r="BL133" s="18" t="s">
        <v>168</v>
      </c>
      <c r="BM133" s="217" t="s">
        <v>1229</v>
      </c>
    </row>
    <row r="134" s="2" customFormat="1">
      <c r="A134" s="39"/>
      <c r="B134" s="40"/>
      <c r="C134" s="41"/>
      <c r="D134" s="231" t="s">
        <v>302</v>
      </c>
      <c r="E134" s="41"/>
      <c r="F134" s="232" t="s">
        <v>359</v>
      </c>
      <c r="G134" s="41"/>
      <c r="H134" s="41"/>
      <c r="I134" s="233"/>
      <c r="J134" s="41"/>
      <c r="K134" s="41"/>
      <c r="L134" s="45"/>
      <c r="M134" s="234"/>
      <c r="N134" s="23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302</v>
      </c>
      <c r="AU134" s="18" t="s">
        <v>80</v>
      </c>
    </row>
    <row r="135" s="13" customFormat="1">
      <c r="A135" s="13"/>
      <c r="B135" s="236"/>
      <c r="C135" s="237"/>
      <c r="D135" s="238" t="s">
        <v>322</v>
      </c>
      <c r="E135" s="239" t="s">
        <v>19</v>
      </c>
      <c r="F135" s="240" t="s">
        <v>1230</v>
      </c>
      <c r="G135" s="237"/>
      <c r="H135" s="241">
        <v>135.16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322</v>
      </c>
      <c r="AU135" s="247" t="s">
        <v>80</v>
      </c>
      <c r="AV135" s="13" t="s">
        <v>80</v>
      </c>
      <c r="AW135" s="13" t="s">
        <v>32</v>
      </c>
      <c r="AX135" s="13" t="s">
        <v>70</v>
      </c>
      <c r="AY135" s="247" t="s">
        <v>154</v>
      </c>
    </row>
    <row r="136" s="14" customFormat="1">
      <c r="A136" s="14"/>
      <c r="B136" s="248"/>
      <c r="C136" s="249"/>
      <c r="D136" s="238" t="s">
        <v>322</v>
      </c>
      <c r="E136" s="250" t="s">
        <v>19</v>
      </c>
      <c r="F136" s="251" t="s">
        <v>325</v>
      </c>
      <c r="G136" s="249"/>
      <c r="H136" s="252">
        <v>135.16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322</v>
      </c>
      <c r="AU136" s="258" t="s">
        <v>80</v>
      </c>
      <c r="AV136" s="14" t="s">
        <v>168</v>
      </c>
      <c r="AW136" s="14" t="s">
        <v>32</v>
      </c>
      <c r="AX136" s="14" t="s">
        <v>78</v>
      </c>
      <c r="AY136" s="258" t="s">
        <v>154</v>
      </c>
    </row>
    <row r="137" s="2" customFormat="1" ht="24.15" customHeight="1">
      <c r="A137" s="39"/>
      <c r="B137" s="40"/>
      <c r="C137" s="206" t="s">
        <v>206</v>
      </c>
      <c r="D137" s="206" t="s">
        <v>155</v>
      </c>
      <c r="E137" s="207" t="s">
        <v>361</v>
      </c>
      <c r="F137" s="208" t="s">
        <v>362</v>
      </c>
      <c r="G137" s="209" t="s">
        <v>319</v>
      </c>
      <c r="H137" s="210">
        <v>362.83999999999998</v>
      </c>
      <c r="I137" s="211"/>
      <c r="J137" s="212">
        <f>ROUND(I137*H137,2)</f>
        <v>0</v>
      </c>
      <c r="K137" s="208" t="s">
        <v>300</v>
      </c>
      <c r="L137" s="45"/>
      <c r="M137" s="213" t="s">
        <v>19</v>
      </c>
      <c r="N137" s="214" t="s">
        <v>41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168</v>
      </c>
      <c r="AT137" s="217" t="s">
        <v>155</v>
      </c>
      <c r="AU137" s="217" t="s">
        <v>80</v>
      </c>
      <c r="AY137" s="18" t="s">
        <v>154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78</v>
      </c>
      <c r="BK137" s="218">
        <f>ROUND(I137*H137,2)</f>
        <v>0</v>
      </c>
      <c r="BL137" s="18" t="s">
        <v>168</v>
      </c>
      <c r="BM137" s="217" t="s">
        <v>1231</v>
      </c>
    </row>
    <row r="138" s="2" customFormat="1">
      <c r="A138" s="39"/>
      <c r="B138" s="40"/>
      <c r="C138" s="41"/>
      <c r="D138" s="231" t="s">
        <v>302</v>
      </c>
      <c r="E138" s="41"/>
      <c r="F138" s="232" t="s">
        <v>364</v>
      </c>
      <c r="G138" s="41"/>
      <c r="H138" s="41"/>
      <c r="I138" s="233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302</v>
      </c>
      <c r="AU138" s="18" t="s">
        <v>80</v>
      </c>
    </row>
    <row r="139" s="13" customFormat="1">
      <c r="A139" s="13"/>
      <c r="B139" s="236"/>
      <c r="C139" s="237"/>
      <c r="D139" s="238" t="s">
        <v>322</v>
      </c>
      <c r="E139" s="239" t="s">
        <v>19</v>
      </c>
      <c r="F139" s="240" t="s">
        <v>1232</v>
      </c>
      <c r="G139" s="237"/>
      <c r="H139" s="241">
        <v>362.83999999999998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322</v>
      </c>
      <c r="AU139" s="247" t="s">
        <v>80</v>
      </c>
      <c r="AV139" s="13" t="s">
        <v>80</v>
      </c>
      <c r="AW139" s="13" t="s">
        <v>32</v>
      </c>
      <c r="AX139" s="13" t="s">
        <v>78</v>
      </c>
      <c r="AY139" s="247" t="s">
        <v>154</v>
      </c>
    </row>
    <row r="140" s="2" customFormat="1" ht="24.15" customHeight="1">
      <c r="A140" s="39"/>
      <c r="B140" s="40"/>
      <c r="C140" s="206" t="s">
        <v>210</v>
      </c>
      <c r="D140" s="206" t="s">
        <v>155</v>
      </c>
      <c r="E140" s="207" t="s">
        <v>367</v>
      </c>
      <c r="F140" s="208" t="s">
        <v>368</v>
      </c>
      <c r="G140" s="209" t="s">
        <v>319</v>
      </c>
      <c r="H140" s="210">
        <v>135.16</v>
      </c>
      <c r="I140" s="211"/>
      <c r="J140" s="212">
        <f>ROUND(I140*H140,2)</f>
        <v>0</v>
      </c>
      <c r="K140" s="208" t="s">
        <v>300</v>
      </c>
      <c r="L140" s="45"/>
      <c r="M140" s="213" t="s">
        <v>19</v>
      </c>
      <c r="N140" s="214" t="s">
        <v>41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168</v>
      </c>
      <c r="AT140" s="217" t="s">
        <v>155</v>
      </c>
      <c r="AU140" s="217" t="s">
        <v>80</v>
      </c>
      <c r="AY140" s="18" t="s">
        <v>154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78</v>
      </c>
      <c r="BK140" s="218">
        <f>ROUND(I140*H140,2)</f>
        <v>0</v>
      </c>
      <c r="BL140" s="18" t="s">
        <v>168</v>
      </c>
      <c r="BM140" s="217" t="s">
        <v>1233</v>
      </c>
    </row>
    <row r="141" s="2" customFormat="1">
      <c r="A141" s="39"/>
      <c r="B141" s="40"/>
      <c r="C141" s="41"/>
      <c r="D141" s="231" t="s">
        <v>302</v>
      </c>
      <c r="E141" s="41"/>
      <c r="F141" s="232" t="s">
        <v>370</v>
      </c>
      <c r="G141" s="41"/>
      <c r="H141" s="41"/>
      <c r="I141" s="233"/>
      <c r="J141" s="41"/>
      <c r="K141" s="41"/>
      <c r="L141" s="45"/>
      <c r="M141" s="234"/>
      <c r="N141" s="23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302</v>
      </c>
      <c r="AU141" s="18" t="s">
        <v>80</v>
      </c>
    </row>
    <row r="142" s="13" customFormat="1">
      <c r="A142" s="13"/>
      <c r="B142" s="236"/>
      <c r="C142" s="237"/>
      <c r="D142" s="238" t="s">
        <v>322</v>
      </c>
      <c r="E142" s="239" t="s">
        <v>19</v>
      </c>
      <c r="F142" s="240" t="s">
        <v>1230</v>
      </c>
      <c r="G142" s="237"/>
      <c r="H142" s="241">
        <v>135.16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322</v>
      </c>
      <c r="AU142" s="247" t="s">
        <v>80</v>
      </c>
      <c r="AV142" s="13" t="s">
        <v>80</v>
      </c>
      <c r="AW142" s="13" t="s">
        <v>32</v>
      </c>
      <c r="AX142" s="13" t="s">
        <v>78</v>
      </c>
      <c r="AY142" s="247" t="s">
        <v>154</v>
      </c>
    </row>
    <row r="143" s="2" customFormat="1" ht="24.15" customHeight="1">
      <c r="A143" s="39"/>
      <c r="B143" s="40"/>
      <c r="C143" s="206" t="s">
        <v>214</v>
      </c>
      <c r="D143" s="206" t="s">
        <v>155</v>
      </c>
      <c r="E143" s="207" t="s">
        <v>371</v>
      </c>
      <c r="F143" s="208" t="s">
        <v>372</v>
      </c>
      <c r="G143" s="209" t="s">
        <v>319</v>
      </c>
      <c r="H143" s="210">
        <v>362.83999999999998</v>
      </c>
      <c r="I143" s="211"/>
      <c r="J143" s="212">
        <f>ROUND(I143*H143,2)</f>
        <v>0</v>
      </c>
      <c r="K143" s="208" t="s">
        <v>300</v>
      </c>
      <c r="L143" s="45"/>
      <c r="M143" s="213" t="s">
        <v>19</v>
      </c>
      <c r="N143" s="214" t="s">
        <v>41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168</v>
      </c>
      <c r="AT143" s="217" t="s">
        <v>155</v>
      </c>
      <c r="AU143" s="217" t="s">
        <v>80</v>
      </c>
      <c r="AY143" s="18" t="s">
        <v>154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78</v>
      </c>
      <c r="BK143" s="218">
        <f>ROUND(I143*H143,2)</f>
        <v>0</v>
      </c>
      <c r="BL143" s="18" t="s">
        <v>168</v>
      </c>
      <c r="BM143" s="217" t="s">
        <v>1234</v>
      </c>
    </row>
    <row r="144" s="2" customFormat="1">
      <c r="A144" s="39"/>
      <c r="B144" s="40"/>
      <c r="C144" s="41"/>
      <c r="D144" s="231" t="s">
        <v>302</v>
      </c>
      <c r="E144" s="41"/>
      <c r="F144" s="232" t="s">
        <v>374</v>
      </c>
      <c r="G144" s="41"/>
      <c r="H144" s="41"/>
      <c r="I144" s="233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302</v>
      </c>
      <c r="AU144" s="18" t="s">
        <v>80</v>
      </c>
    </row>
    <row r="145" s="13" customFormat="1">
      <c r="A145" s="13"/>
      <c r="B145" s="236"/>
      <c r="C145" s="237"/>
      <c r="D145" s="238" t="s">
        <v>322</v>
      </c>
      <c r="E145" s="239" t="s">
        <v>19</v>
      </c>
      <c r="F145" s="240" t="s">
        <v>1232</v>
      </c>
      <c r="G145" s="237"/>
      <c r="H145" s="241">
        <v>362.83999999999998</v>
      </c>
      <c r="I145" s="242"/>
      <c r="J145" s="237"/>
      <c r="K145" s="237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322</v>
      </c>
      <c r="AU145" s="247" t="s">
        <v>80</v>
      </c>
      <c r="AV145" s="13" t="s">
        <v>80</v>
      </c>
      <c r="AW145" s="13" t="s">
        <v>32</v>
      </c>
      <c r="AX145" s="13" t="s">
        <v>78</v>
      </c>
      <c r="AY145" s="247" t="s">
        <v>154</v>
      </c>
    </row>
    <row r="146" s="2" customFormat="1" ht="37.8" customHeight="1">
      <c r="A146" s="39"/>
      <c r="B146" s="40"/>
      <c r="C146" s="206" t="s">
        <v>218</v>
      </c>
      <c r="D146" s="206" t="s">
        <v>155</v>
      </c>
      <c r="E146" s="207" t="s">
        <v>375</v>
      </c>
      <c r="F146" s="208" t="s">
        <v>376</v>
      </c>
      <c r="G146" s="209" t="s">
        <v>319</v>
      </c>
      <c r="H146" s="210">
        <v>101.37000000000001</v>
      </c>
      <c r="I146" s="211"/>
      <c r="J146" s="212">
        <f>ROUND(I146*H146,2)</f>
        <v>0</v>
      </c>
      <c r="K146" s="208" t="s">
        <v>300</v>
      </c>
      <c r="L146" s="45"/>
      <c r="M146" s="213" t="s">
        <v>19</v>
      </c>
      <c r="N146" s="214" t="s">
        <v>41</v>
      </c>
      <c r="O146" s="85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168</v>
      </c>
      <c r="AT146" s="217" t="s">
        <v>155</v>
      </c>
      <c r="AU146" s="217" t="s">
        <v>80</v>
      </c>
      <c r="AY146" s="18" t="s">
        <v>154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78</v>
      </c>
      <c r="BK146" s="218">
        <f>ROUND(I146*H146,2)</f>
        <v>0</v>
      </c>
      <c r="BL146" s="18" t="s">
        <v>168</v>
      </c>
      <c r="BM146" s="217" t="s">
        <v>1235</v>
      </c>
    </row>
    <row r="147" s="2" customFormat="1">
      <c r="A147" s="39"/>
      <c r="B147" s="40"/>
      <c r="C147" s="41"/>
      <c r="D147" s="231" t="s">
        <v>302</v>
      </c>
      <c r="E147" s="41"/>
      <c r="F147" s="232" t="s">
        <v>378</v>
      </c>
      <c r="G147" s="41"/>
      <c r="H147" s="41"/>
      <c r="I147" s="233"/>
      <c r="J147" s="41"/>
      <c r="K147" s="41"/>
      <c r="L147" s="45"/>
      <c r="M147" s="234"/>
      <c r="N147" s="23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302</v>
      </c>
      <c r="AU147" s="18" t="s">
        <v>80</v>
      </c>
    </row>
    <row r="148" s="13" customFormat="1">
      <c r="A148" s="13"/>
      <c r="B148" s="236"/>
      <c r="C148" s="237"/>
      <c r="D148" s="238" t="s">
        <v>322</v>
      </c>
      <c r="E148" s="239" t="s">
        <v>19</v>
      </c>
      <c r="F148" s="240" t="s">
        <v>1236</v>
      </c>
      <c r="G148" s="237"/>
      <c r="H148" s="241">
        <v>54.329999999999998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322</v>
      </c>
      <c r="AU148" s="247" t="s">
        <v>80</v>
      </c>
      <c r="AV148" s="13" t="s">
        <v>80</v>
      </c>
      <c r="AW148" s="13" t="s">
        <v>32</v>
      </c>
      <c r="AX148" s="13" t="s">
        <v>70</v>
      </c>
      <c r="AY148" s="247" t="s">
        <v>154</v>
      </c>
    </row>
    <row r="149" s="13" customFormat="1">
      <c r="A149" s="13"/>
      <c r="B149" s="236"/>
      <c r="C149" s="237"/>
      <c r="D149" s="238" t="s">
        <v>322</v>
      </c>
      <c r="E149" s="239" t="s">
        <v>19</v>
      </c>
      <c r="F149" s="240" t="s">
        <v>1237</v>
      </c>
      <c r="G149" s="237"/>
      <c r="H149" s="241">
        <v>47.039999999999999</v>
      </c>
      <c r="I149" s="242"/>
      <c r="J149" s="237"/>
      <c r="K149" s="237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322</v>
      </c>
      <c r="AU149" s="247" t="s">
        <v>80</v>
      </c>
      <c r="AV149" s="13" t="s">
        <v>80</v>
      </c>
      <c r="AW149" s="13" t="s">
        <v>32</v>
      </c>
      <c r="AX149" s="13" t="s">
        <v>70</v>
      </c>
      <c r="AY149" s="247" t="s">
        <v>154</v>
      </c>
    </row>
    <row r="150" s="14" customFormat="1">
      <c r="A150" s="14"/>
      <c r="B150" s="248"/>
      <c r="C150" s="249"/>
      <c r="D150" s="238" t="s">
        <v>322</v>
      </c>
      <c r="E150" s="250" t="s">
        <v>19</v>
      </c>
      <c r="F150" s="251" t="s">
        <v>325</v>
      </c>
      <c r="G150" s="249"/>
      <c r="H150" s="252">
        <v>101.37000000000001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322</v>
      </c>
      <c r="AU150" s="258" t="s">
        <v>80</v>
      </c>
      <c r="AV150" s="14" t="s">
        <v>168</v>
      </c>
      <c r="AW150" s="14" t="s">
        <v>32</v>
      </c>
      <c r="AX150" s="14" t="s">
        <v>78</v>
      </c>
      <c r="AY150" s="258" t="s">
        <v>154</v>
      </c>
    </row>
    <row r="151" s="2" customFormat="1" ht="16.5" customHeight="1">
      <c r="A151" s="39"/>
      <c r="B151" s="40"/>
      <c r="C151" s="259" t="s">
        <v>222</v>
      </c>
      <c r="D151" s="259" t="s">
        <v>381</v>
      </c>
      <c r="E151" s="260" t="s">
        <v>1238</v>
      </c>
      <c r="F151" s="261" t="s">
        <v>1239</v>
      </c>
      <c r="G151" s="262" t="s">
        <v>384</v>
      </c>
      <c r="H151" s="263">
        <v>182.46600000000001</v>
      </c>
      <c r="I151" s="264"/>
      <c r="J151" s="265">
        <f>ROUND(I151*H151,2)</f>
        <v>0</v>
      </c>
      <c r="K151" s="261" t="s">
        <v>300</v>
      </c>
      <c r="L151" s="266"/>
      <c r="M151" s="267" t="s">
        <v>19</v>
      </c>
      <c r="N151" s="268" t="s">
        <v>41</v>
      </c>
      <c r="O151" s="85"/>
      <c r="P151" s="215">
        <f>O151*H151</f>
        <v>0</v>
      </c>
      <c r="Q151" s="215">
        <v>1</v>
      </c>
      <c r="R151" s="215">
        <f>Q151*H151</f>
        <v>182.46600000000001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183</v>
      </c>
      <c r="AT151" s="217" t="s">
        <v>381</v>
      </c>
      <c r="AU151" s="217" t="s">
        <v>80</v>
      </c>
      <c r="AY151" s="18" t="s">
        <v>154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78</v>
      </c>
      <c r="BK151" s="218">
        <f>ROUND(I151*H151,2)</f>
        <v>0</v>
      </c>
      <c r="BL151" s="18" t="s">
        <v>168</v>
      </c>
      <c r="BM151" s="217" t="s">
        <v>1240</v>
      </c>
    </row>
    <row r="152" s="13" customFormat="1">
      <c r="A152" s="13"/>
      <c r="B152" s="236"/>
      <c r="C152" s="237"/>
      <c r="D152" s="238" t="s">
        <v>322</v>
      </c>
      <c r="E152" s="239" t="s">
        <v>19</v>
      </c>
      <c r="F152" s="240" t="s">
        <v>1241</v>
      </c>
      <c r="G152" s="237"/>
      <c r="H152" s="241">
        <v>97.793999999999997</v>
      </c>
      <c r="I152" s="242"/>
      <c r="J152" s="237"/>
      <c r="K152" s="237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322</v>
      </c>
      <c r="AU152" s="247" t="s">
        <v>80</v>
      </c>
      <c r="AV152" s="13" t="s">
        <v>80</v>
      </c>
      <c r="AW152" s="13" t="s">
        <v>32</v>
      </c>
      <c r="AX152" s="13" t="s">
        <v>70</v>
      </c>
      <c r="AY152" s="247" t="s">
        <v>154</v>
      </c>
    </row>
    <row r="153" s="13" customFormat="1">
      <c r="A153" s="13"/>
      <c r="B153" s="236"/>
      <c r="C153" s="237"/>
      <c r="D153" s="238" t="s">
        <v>322</v>
      </c>
      <c r="E153" s="239" t="s">
        <v>19</v>
      </c>
      <c r="F153" s="240" t="s">
        <v>1242</v>
      </c>
      <c r="G153" s="237"/>
      <c r="H153" s="241">
        <v>84.671999999999997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322</v>
      </c>
      <c r="AU153" s="247" t="s">
        <v>80</v>
      </c>
      <c r="AV153" s="13" t="s">
        <v>80</v>
      </c>
      <c r="AW153" s="13" t="s">
        <v>32</v>
      </c>
      <c r="AX153" s="13" t="s">
        <v>70</v>
      </c>
      <c r="AY153" s="247" t="s">
        <v>154</v>
      </c>
    </row>
    <row r="154" s="14" customFormat="1">
      <c r="A154" s="14"/>
      <c r="B154" s="248"/>
      <c r="C154" s="249"/>
      <c r="D154" s="238" t="s">
        <v>322</v>
      </c>
      <c r="E154" s="250" t="s">
        <v>19</v>
      </c>
      <c r="F154" s="251" t="s">
        <v>325</v>
      </c>
      <c r="G154" s="249"/>
      <c r="H154" s="252">
        <v>182.46600000000001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322</v>
      </c>
      <c r="AU154" s="258" t="s">
        <v>80</v>
      </c>
      <c r="AV154" s="14" t="s">
        <v>168</v>
      </c>
      <c r="AW154" s="14" t="s">
        <v>32</v>
      </c>
      <c r="AX154" s="14" t="s">
        <v>78</v>
      </c>
      <c r="AY154" s="258" t="s">
        <v>154</v>
      </c>
    </row>
    <row r="155" s="2" customFormat="1" ht="21.75" customHeight="1">
      <c r="A155" s="39"/>
      <c r="B155" s="40"/>
      <c r="C155" s="206" t="s">
        <v>226</v>
      </c>
      <c r="D155" s="206" t="s">
        <v>155</v>
      </c>
      <c r="E155" s="207" t="s">
        <v>388</v>
      </c>
      <c r="F155" s="208" t="s">
        <v>389</v>
      </c>
      <c r="G155" s="209" t="s">
        <v>299</v>
      </c>
      <c r="H155" s="210">
        <v>337.89999999999998</v>
      </c>
      <c r="I155" s="211"/>
      <c r="J155" s="212">
        <f>ROUND(I155*H155,2)</f>
        <v>0</v>
      </c>
      <c r="K155" s="208" t="s">
        <v>300</v>
      </c>
      <c r="L155" s="45"/>
      <c r="M155" s="213" t="s">
        <v>19</v>
      </c>
      <c r="N155" s="214" t="s">
        <v>41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168</v>
      </c>
      <c r="AT155" s="217" t="s">
        <v>155</v>
      </c>
      <c r="AU155" s="217" t="s">
        <v>80</v>
      </c>
      <c r="AY155" s="18" t="s">
        <v>154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78</v>
      </c>
      <c r="BK155" s="218">
        <f>ROUND(I155*H155,2)</f>
        <v>0</v>
      </c>
      <c r="BL155" s="18" t="s">
        <v>168</v>
      </c>
      <c r="BM155" s="217" t="s">
        <v>1243</v>
      </c>
    </row>
    <row r="156" s="2" customFormat="1">
      <c r="A156" s="39"/>
      <c r="B156" s="40"/>
      <c r="C156" s="41"/>
      <c r="D156" s="231" t="s">
        <v>302</v>
      </c>
      <c r="E156" s="41"/>
      <c r="F156" s="232" t="s">
        <v>391</v>
      </c>
      <c r="G156" s="41"/>
      <c r="H156" s="41"/>
      <c r="I156" s="233"/>
      <c r="J156" s="41"/>
      <c r="K156" s="41"/>
      <c r="L156" s="45"/>
      <c r="M156" s="234"/>
      <c r="N156" s="23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302</v>
      </c>
      <c r="AU156" s="18" t="s">
        <v>80</v>
      </c>
    </row>
    <row r="157" s="13" customFormat="1">
      <c r="A157" s="13"/>
      <c r="B157" s="236"/>
      <c r="C157" s="237"/>
      <c r="D157" s="238" t="s">
        <v>322</v>
      </c>
      <c r="E157" s="239" t="s">
        <v>19</v>
      </c>
      <c r="F157" s="240" t="s">
        <v>1244</v>
      </c>
      <c r="G157" s="237"/>
      <c r="H157" s="241">
        <v>181.09999999999999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322</v>
      </c>
      <c r="AU157" s="247" t="s">
        <v>80</v>
      </c>
      <c r="AV157" s="13" t="s">
        <v>80</v>
      </c>
      <c r="AW157" s="13" t="s">
        <v>32</v>
      </c>
      <c r="AX157" s="13" t="s">
        <v>70</v>
      </c>
      <c r="AY157" s="247" t="s">
        <v>154</v>
      </c>
    </row>
    <row r="158" s="13" customFormat="1">
      <c r="A158" s="13"/>
      <c r="B158" s="236"/>
      <c r="C158" s="237"/>
      <c r="D158" s="238" t="s">
        <v>322</v>
      </c>
      <c r="E158" s="239" t="s">
        <v>19</v>
      </c>
      <c r="F158" s="240" t="s">
        <v>1245</v>
      </c>
      <c r="G158" s="237"/>
      <c r="H158" s="241">
        <v>156.80000000000001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322</v>
      </c>
      <c r="AU158" s="247" t="s">
        <v>80</v>
      </c>
      <c r="AV158" s="13" t="s">
        <v>80</v>
      </c>
      <c r="AW158" s="13" t="s">
        <v>32</v>
      </c>
      <c r="AX158" s="13" t="s">
        <v>70</v>
      </c>
      <c r="AY158" s="247" t="s">
        <v>154</v>
      </c>
    </row>
    <row r="159" s="14" customFormat="1">
      <c r="A159" s="14"/>
      <c r="B159" s="248"/>
      <c r="C159" s="249"/>
      <c r="D159" s="238" t="s">
        <v>322</v>
      </c>
      <c r="E159" s="250" t="s">
        <v>19</v>
      </c>
      <c r="F159" s="251" t="s">
        <v>325</v>
      </c>
      <c r="G159" s="249"/>
      <c r="H159" s="252">
        <v>337.89999999999998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322</v>
      </c>
      <c r="AU159" s="258" t="s">
        <v>80</v>
      </c>
      <c r="AV159" s="14" t="s">
        <v>168</v>
      </c>
      <c r="AW159" s="14" t="s">
        <v>32</v>
      </c>
      <c r="AX159" s="14" t="s">
        <v>78</v>
      </c>
      <c r="AY159" s="258" t="s">
        <v>154</v>
      </c>
    </row>
    <row r="160" s="11" customFormat="1" ht="22.8" customHeight="1">
      <c r="A160" s="11"/>
      <c r="B160" s="192"/>
      <c r="C160" s="193"/>
      <c r="D160" s="194" t="s">
        <v>69</v>
      </c>
      <c r="E160" s="229" t="s">
        <v>164</v>
      </c>
      <c r="F160" s="229" t="s">
        <v>677</v>
      </c>
      <c r="G160" s="193"/>
      <c r="H160" s="193"/>
      <c r="I160" s="196"/>
      <c r="J160" s="230">
        <f>BK160</f>
        <v>0</v>
      </c>
      <c r="K160" s="193"/>
      <c r="L160" s="198"/>
      <c r="M160" s="199"/>
      <c r="N160" s="200"/>
      <c r="O160" s="200"/>
      <c r="P160" s="201">
        <f>SUM(P161:P167)</f>
        <v>0</v>
      </c>
      <c r="Q160" s="200"/>
      <c r="R160" s="201">
        <f>SUM(R161:R167)</f>
        <v>0.0043249999999999999</v>
      </c>
      <c r="S160" s="200"/>
      <c r="T160" s="202">
        <f>SUM(T161:T167)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3" t="s">
        <v>78</v>
      </c>
      <c r="AT160" s="204" t="s">
        <v>69</v>
      </c>
      <c r="AU160" s="204" t="s">
        <v>78</v>
      </c>
      <c r="AY160" s="203" t="s">
        <v>154</v>
      </c>
      <c r="BK160" s="205">
        <f>SUM(BK161:BK167)</f>
        <v>0</v>
      </c>
    </row>
    <row r="161" s="2" customFormat="1" ht="37.8" customHeight="1">
      <c r="A161" s="39"/>
      <c r="B161" s="40"/>
      <c r="C161" s="206" t="s">
        <v>230</v>
      </c>
      <c r="D161" s="206" t="s">
        <v>155</v>
      </c>
      <c r="E161" s="207" t="s">
        <v>1246</v>
      </c>
      <c r="F161" s="208" t="s">
        <v>1247</v>
      </c>
      <c r="G161" s="209" t="s">
        <v>319</v>
      </c>
      <c r="H161" s="210">
        <v>0.41999999999999998</v>
      </c>
      <c r="I161" s="211"/>
      <c r="J161" s="212">
        <f>ROUND(I161*H161,2)</f>
        <v>0</v>
      </c>
      <c r="K161" s="208" t="s">
        <v>300</v>
      </c>
      <c r="L161" s="45"/>
      <c r="M161" s="213" t="s">
        <v>19</v>
      </c>
      <c r="N161" s="214" t="s">
        <v>41</v>
      </c>
      <c r="O161" s="85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168</v>
      </c>
      <c r="AT161" s="217" t="s">
        <v>155</v>
      </c>
      <c r="AU161" s="217" t="s">
        <v>80</v>
      </c>
      <c r="AY161" s="18" t="s">
        <v>154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78</v>
      </c>
      <c r="BK161" s="218">
        <f>ROUND(I161*H161,2)</f>
        <v>0</v>
      </c>
      <c r="BL161" s="18" t="s">
        <v>168</v>
      </c>
      <c r="BM161" s="217" t="s">
        <v>1248</v>
      </c>
    </row>
    <row r="162" s="2" customFormat="1">
      <c r="A162" s="39"/>
      <c r="B162" s="40"/>
      <c r="C162" s="41"/>
      <c r="D162" s="231" t="s">
        <v>302</v>
      </c>
      <c r="E162" s="41"/>
      <c r="F162" s="232" t="s">
        <v>1249</v>
      </c>
      <c r="G162" s="41"/>
      <c r="H162" s="41"/>
      <c r="I162" s="233"/>
      <c r="J162" s="41"/>
      <c r="K162" s="41"/>
      <c r="L162" s="45"/>
      <c r="M162" s="234"/>
      <c r="N162" s="23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302</v>
      </c>
      <c r="AU162" s="18" t="s">
        <v>80</v>
      </c>
    </row>
    <row r="163" s="13" customFormat="1">
      <c r="A163" s="13"/>
      <c r="B163" s="236"/>
      <c r="C163" s="237"/>
      <c r="D163" s="238" t="s">
        <v>322</v>
      </c>
      <c r="E163" s="239" t="s">
        <v>19</v>
      </c>
      <c r="F163" s="240" t="s">
        <v>1250</v>
      </c>
      <c r="G163" s="237"/>
      <c r="H163" s="241">
        <v>0.41999999999999998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322</v>
      </c>
      <c r="AU163" s="247" t="s">
        <v>80</v>
      </c>
      <c r="AV163" s="13" t="s">
        <v>80</v>
      </c>
      <c r="AW163" s="13" t="s">
        <v>32</v>
      </c>
      <c r="AX163" s="13" t="s">
        <v>78</v>
      </c>
      <c r="AY163" s="247" t="s">
        <v>154</v>
      </c>
    </row>
    <row r="164" s="2" customFormat="1" ht="37.8" customHeight="1">
      <c r="A164" s="39"/>
      <c r="B164" s="40"/>
      <c r="C164" s="206" t="s">
        <v>7</v>
      </c>
      <c r="D164" s="206" t="s">
        <v>155</v>
      </c>
      <c r="E164" s="207" t="s">
        <v>1251</v>
      </c>
      <c r="F164" s="208" t="s">
        <v>1252</v>
      </c>
      <c r="G164" s="209" t="s">
        <v>299</v>
      </c>
      <c r="H164" s="210">
        <v>0.5</v>
      </c>
      <c r="I164" s="211"/>
      <c r="J164" s="212">
        <f>ROUND(I164*H164,2)</f>
        <v>0</v>
      </c>
      <c r="K164" s="208" t="s">
        <v>300</v>
      </c>
      <c r="L164" s="45"/>
      <c r="M164" s="213" t="s">
        <v>19</v>
      </c>
      <c r="N164" s="214" t="s">
        <v>41</v>
      </c>
      <c r="O164" s="85"/>
      <c r="P164" s="215">
        <f>O164*H164</f>
        <v>0</v>
      </c>
      <c r="Q164" s="215">
        <v>0.0086499999999999997</v>
      </c>
      <c r="R164" s="215">
        <f>Q164*H164</f>
        <v>0.0043249999999999999</v>
      </c>
      <c r="S164" s="215">
        <v>0</v>
      </c>
      <c r="T164" s="21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168</v>
      </c>
      <c r="AT164" s="217" t="s">
        <v>155</v>
      </c>
      <c r="AU164" s="217" t="s">
        <v>80</v>
      </c>
      <c r="AY164" s="18" t="s">
        <v>154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78</v>
      </c>
      <c r="BK164" s="218">
        <f>ROUND(I164*H164,2)</f>
        <v>0</v>
      </c>
      <c r="BL164" s="18" t="s">
        <v>168</v>
      </c>
      <c r="BM164" s="217" t="s">
        <v>1253</v>
      </c>
    </row>
    <row r="165" s="2" customFormat="1">
      <c r="A165" s="39"/>
      <c r="B165" s="40"/>
      <c r="C165" s="41"/>
      <c r="D165" s="231" t="s">
        <v>302</v>
      </c>
      <c r="E165" s="41"/>
      <c r="F165" s="232" t="s">
        <v>1254</v>
      </c>
      <c r="G165" s="41"/>
      <c r="H165" s="41"/>
      <c r="I165" s="233"/>
      <c r="J165" s="41"/>
      <c r="K165" s="41"/>
      <c r="L165" s="45"/>
      <c r="M165" s="234"/>
      <c r="N165" s="23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302</v>
      </c>
      <c r="AU165" s="18" t="s">
        <v>80</v>
      </c>
    </row>
    <row r="166" s="2" customFormat="1" ht="37.8" customHeight="1">
      <c r="A166" s="39"/>
      <c r="B166" s="40"/>
      <c r="C166" s="206" t="s">
        <v>410</v>
      </c>
      <c r="D166" s="206" t="s">
        <v>155</v>
      </c>
      <c r="E166" s="207" t="s">
        <v>1255</v>
      </c>
      <c r="F166" s="208" t="s">
        <v>1256</v>
      </c>
      <c r="G166" s="209" t="s">
        <v>299</v>
      </c>
      <c r="H166" s="210">
        <v>0.5</v>
      </c>
      <c r="I166" s="211"/>
      <c r="J166" s="212">
        <f>ROUND(I166*H166,2)</f>
        <v>0</v>
      </c>
      <c r="K166" s="208" t="s">
        <v>300</v>
      </c>
      <c r="L166" s="45"/>
      <c r="M166" s="213" t="s">
        <v>19</v>
      </c>
      <c r="N166" s="214" t="s">
        <v>41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168</v>
      </c>
      <c r="AT166" s="217" t="s">
        <v>155</v>
      </c>
      <c r="AU166" s="217" t="s">
        <v>80</v>
      </c>
      <c r="AY166" s="18" t="s">
        <v>154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78</v>
      </c>
      <c r="BK166" s="218">
        <f>ROUND(I166*H166,2)</f>
        <v>0</v>
      </c>
      <c r="BL166" s="18" t="s">
        <v>168</v>
      </c>
      <c r="BM166" s="217" t="s">
        <v>1257</v>
      </c>
    </row>
    <row r="167" s="2" customFormat="1">
      <c r="A167" s="39"/>
      <c r="B167" s="40"/>
      <c r="C167" s="41"/>
      <c r="D167" s="231" t="s">
        <v>302</v>
      </c>
      <c r="E167" s="41"/>
      <c r="F167" s="232" t="s">
        <v>1258</v>
      </c>
      <c r="G167" s="41"/>
      <c r="H167" s="41"/>
      <c r="I167" s="233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302</v>
      </c>
      <c r="AU167" s="18" t="s">
        <v>80</v>
      </c>
    </row>
    <row r="168" s="11" customFormat="1" ht="22.8" customHeight="1">
      <c r="A168" s="11"/>
      <c r="B168" s="192"/>
      <c r="C168" s="193"/>
      <c r="D168" s="194" t="s">
        <v>69</v>
      </c>
      <c r="E168" s="229" t="s">
        <v>168</v>
      </c>
      <c r="F168" s="229" t="s">
        <v>398</v>
      </c>
      <c r="G168" s="193"/>
      <c r="H168" s="193"/>
      <c r="I168" s="196"/>
      <c r="J168" s="230">
        <f>BK168</f>
        <v>0</v>
      </c>
      <c r="K168" s="193"/>
      <c r="L168" s="198"/>
      <c r="M168" s="199"/>
      <c r="N168" s="200"/>
      <c r="O168" s="200"/>
      <c r="P168" s="201">
        <f>SUM(P169:P173)</f>
        <v>0</v>
      </c>
      <c r="Q168" s="200"/>
      <c r="R168" s="201">
        <f>SUM(R169:R173)</f>
        <v>0</v>
      </c>
      <c r="S168" s="200"/>
      <c r="T168" s="202">
        <f>SUM(T169:T173)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03" t="s">
        <v>78</v>
      </c>
      <c r="AT168" s="204" t="s">
        <v>69</v>
      </c>
      <c r="AU168" s="204" t="s">
        <v>78</v>
      </c>
      <c r="AY168" s="203" t="s">
        <v>154</v>
      </c>
      <c r="BK168" s="205">
        <f>SUM(BK169:BK173)</f>
        <v>0</v>
      </c>
    </row>
    <row r="169" s="2" customFormat="1" ht="16.5" customHeight="1">
      <c r="A169" s="39"/>
      <c r="B169" s="40"/>
      <c r="C169" s="206" t="s">
        <v>416</v>
      </c>
      <c r="D169" s="206" t="s">
        <v>155</v>
      </c>
      <c r="E169" s="207" t="s">
        <v>399</v>
      </c>
      <c r="F169" s="208" t="s">
        <v>400</v>
      </c>
      <c r="G169" s="209" t="s">
        <v>319</v>
      </c>
      <c r="H169" s="210">
        <v>33.789999999999999</v>
      </c>
      <c r="I169" s="211"/>
      <c r="J169" s="212">
        <f>ROUND(I169*H169,2)</f>
        <v>0</v>
      </c>
      <c r="K169" s="208" t="s">
        <v>300</v>
      </c>
      <c r="L169" s="45"/>
      <c r="M169" s="213" t="s">
        <v>19</v>
      </c>
      <c r="N169" s="214" t="s">
        <v>41</v>
      </c>
      <c r="O169" s="85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168</v>
      </c>
      <c r="AT169" s="217" t="s">
        <v>155</v>
      </c>
      <c r="AU169" s="217" t="s">
        <v>80</v>
      </c>
      <c r="AY169" s="18" t="s">
        <v>154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78</v>
      </c>
      <c r="BK169" s="218">
        <f>ROUND(I169*H169,2)</f>
        <v>0</v>
      </c>
      <c r="BL169" s="18" t="s">
        <v>168</v>
      </c>
      <c r="BM169" s="217" t="s">
        <v>1259</v>
      </c>
    </row>
    <row r="170" s="2" customFormat="1">
      <c r="A170" s="39"/>
      <c r="B170" s="40"/>
      <c r="C170" s="41"/>
      <c r="D170" s="231" t="s">
        <v>302</v>
      </c>
      <c r="E170" s="41"/>
      <c r="F170" s="232" t="s">
        <v>402</v>
      </c>
      <c r="G170" s="41"/>
      <c r="H170" s="41"/>
      <c r="I170" s="233"/>
      <c r="J170" s="41"/>
      <c r="K170" s="41"/>
      <c r="L170" s="45"/>
      <c r="M170" s="234"/>
      <c r="N170" s="23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302</v>
      </c>
      <c r="AU170" s="18" t="s">
        <v>80</v>
      </c>
    </row>
    <row r="171" s="13" customFormat="1">
      <c r="A171" s="13"/>
      <c r="B171" s="236"/>
      <c r="C171" s="237"/>
      <c r="D171" s="238" t="s">
        <v>322</v>
      </c>
      <c r="E171" s="239" t="s">
        <v>19</v>
      </c>
      <c r="F171" s="240" t="s">
        <v>1260</v>
      </c>
      <c r="G171" s="237"/>
      <c r="H171" s="241">
        <v>18.109999999999999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322</v>
      </c>
      <c r="AU171" s="247" t="s">
        <v>80</v>
      </c>
      <c r="AV171" s="13" t="s">
        <v>80</v>
      </c>
      <c r="AW171" s="13" t="s">
        <v>32</v>
      </c>
      <c r="AX171" s="13" t="s">
        <v>70</v>
      </c>
      <c r="AY171" s="247" t="s">
        <v>154</v>
      </c>
    </row>
    <row r="172" s="13" customFormat="1">
      <c r="A172" s="13"/>
      <c r="B172" s="236"/>
      <c r="C172" s="237"/>
      <c r="D172" s="238" t="s">
        <v>322</v>
      </c>
      <c r="E172" s="239" t="s">
        <v>19</v>
      </c>
      <c r="F172" s="240" t="s">
        <v>1261</v>
      </c>
      <c r="G172" s="237"/>
      <c r="H172" s="241">
        <v>15.68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322</v>
      </c>
      <c r="AU172" s="247" t="s">
        <v>80</v>
      </c>
      <c r="AV172" s="13" t="s">
        <v>80</v>
      </c>
      <c r="AW172" s="13" t="s">
        <v>32</v>
      </c>
      <c r="AX172" s="13" t="s">
        <v>70</v>
      </c>
      <c r="AY172" s="247" t="s">
        <v>154</v>
      </c>
    </row>
    <row r="173" s="14" customFormat="1">
      <c r="A173" s="14"/>
      <c r="B173" s="248"/>
      <c r="C173" s="249"/>
      <c r="D173" s="238" t="s">
        <v>322</v>
      </c>
      <c r="E173" s="250" t="s">
        <v>19</v>
      </c>
      <c r="F173" s="251" t="s">
        <v>325</v>
      </c>
      <c r="G173" s="249"/>
      <c r="H173" s="252">
        <v>33.789999999999999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322</v>
      </c>
      <c r="AU173" s="258" t="s">
        <v>80</v>
      </c>
      <c r="AV173" s="14" t="s">
        <v>168</v>
      </c>
      <c r="AW173" s="14" t="s">
        <v>32</v>
      </c>
      <c r="AX173" s="14" t="s">
        <v>78</v>
      </c>
      <c r="AY173" s="258" t="s">
        <v>154</v>
      </c>
    </row>
    <row r="174" s="11" customFormat="1" ht="22.8" customHeight="1">
      <c r="A174" s="11"/>
      <c r="B174" s="192"/>
      <c r="C174" s="193"/>
      <c r="D174" s="194" t="s">
        <v>69</v>
      </c>
      <c r="E174" s="229" t="s">
        <v>183</v>
      </c>
      <c r="F174" s="229" t="s">
        <v>421</v>
      </c>
      <c r="G174" s="193"/>
      <c r="H174" s="193"/>
      <c r="I174" s="196"/>
      <c r="J174" s="230">
        <f>BK174</f>
        <v>0</v>
      </c>
      <c r="K174" s="193"/>
      <c r="L174" s="198"/>
      <c r="M174" s="199"/>
      <c r="N174" s="200"/>
      <c r="O174" s="200"/>
      <c r="P174" s="201">
        <f>SUM(P175:P246)</f>
        <v>0</v>
      </c>
      <c r="Q174" s="200"/>
      <c r="R174" s="201">
        <f>SUM(R175:R246)</f>
        <v>3.3717722999999999</v>
      </c>
      <c r="S174" s="200"/>
      <c r="T174" s="202">
        <f>SUM(T175:T246)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03" t="s">
        <v>78</v>
      </c>
      <c r="AT174" s="204" t="s">
        <v>69</v>
      </c>
      <c r="AU174" s="204" t="s">
        <v>78</v>
      </c>
      <c r="AY174" s="203" t="s">
        <v>154</v>
      </c>
      <c r="BK174" s="205">
        <f>SUM(BK175:BK246)</f>
        <v>0</v>
      </c>
    </row>
    <row r="175" s="2" customFormat="1" ht="24.15" customHeight="1">
      <c r="A175" s="39"/>
      <c r="B175" s="40"/>
      <c r="C175" s="206" t="s">
        <v>422</v>
      </c>
      <c r="D175" s="206" t="s">
        <v>155</v>
      </c>
      <c r="E175" s="207" t="s">
        <v>1262</v>
      </c>
      <c r="F175" s="208" t="s">
        <v>1263</v>
      </c>
      <c r="G175" s="209" t="s">
        <v>443</v>
      </c>
      <c r="H175" s="210">
        <v>5</v>
      </c>
      <c r="I175" s="211"/>
      <c r="J175" s="212">
        <f>ROUND(I175*H175,2)</f>
        <v>0</v>
      </c>
      <c r="K175" s="208" t="s">
        <v>300</v>
      </c>
      <c r="L175" s="45"/>
      <c r="M175" s="213" t="s">
        <v>19</v>
      </c>
      <c r="N175" s="214" t="s">
        <v>41</v>
      </c>
      <c r="O175" s="85"/>
      <c r="P175" s="215">
        <f>O175*H175</f>
        <v>0</v>
      </c>
      <c r="Q175" s="215">
        <v>0.00167</v>
      </c>
      <c r="R175" s="215">
        <f>Q175*H175</f>
        <v>0.0083499999999999998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168</v>
      </c>
      <c r="AT175" s="217" t="s">
        <v>155</v>
      </c>
      <c r="AU175" s="217" t="s">
        <v>80</v>
      </c>
      <c r="AY175" s="18" t="s">
        <v>154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78</v>
      </c>
      <c r="BK175" s="218">
        <f>ROUND(I175*H175,2)</f>
        <v>0</v>
      </c>
      <c r="BL175" s="18" t="s">
        <v>168</v>
      </c>
      <c r="BM175" s="217" t="s">
        <v>1264</v>
      </c>
    </row>
    <row r="176" s="2" customFormat="1">
      <c r="A176" s="39"/>
      <c r="B176" s="40"/>
      <c r="C176" s="41"/>
      <c r="D176" s="231" t="s">
        <v>302</v>
      </c>
      <c r="E176" s="41"/>
      <c r="F176" s="232" t="s">
        <v>1265</v>
      </c>
      <c r="G176" s="41"/>
      <c r="H176" s="41"/>
      <c r="I176" s="233"/>
      <c r="J176" s="41"/>
      <c r="K176" s="41"/>
      <c r="L176" s="45"/>
      <c r="M176" s="234"/>
      <c r="N176" s="23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302</v>
      </c>
      <c r="AU176" s="18" t="s">
        <v>80</v>
      </c>
    </row>
    <row r="177" s="2" customFormat="1" ht="16.5" customHeight="1">
      <c r="A177" s="39"/>
      <c r="B177" s="40"/>
      <c r="C177" s="259" t="s">
        <v>429</v>
      </c>
      <c r="D177" s="259" t="s">
        <v>381</v>
      </c>
      <c r="E177" s="260" t="s">
        <v>1266</v>
      </c>
      <c r="F177" s="261" t="s">
        <v>1267</v>
      </c>
      <c r="G177" s="262" t="s">
        <v>443</v>
      </c>
      <c r="H177" s="263">
        <v>5</v>
      </c>
      <c r="I177" s="264"/>
      <c r="J177" s="265">
        <f>ROUND(I177*H177,2)</f>
        <v>0</v>
      </c>
      <c r="K177" s="261" t="s">
        <v>300</v>
      </c>
      <c r="L177" s="266"/>
      <c r="M177" s="267" t="s">
        <v>19</v>
      </c>
      <c r="N177" s="268" t="s">
        <v>41</v>
      </c>
      <c r="O177" s="85"/>
      <c r="P177" s="215">
        <f>O177*H177</f>
        <v>0</v>
      </c>
      <c r="Q177" s="215">
        <v>0.012200000000000001</v>
      </c>
      <c r="R177" s="215">
        <f>Q177*H177</f>
        <v>0.061000000000000006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183</v>
      </c>
      <c r="AT177" s="217" t="s">
        <v>381</v>
      </c>
      <c r="AU177" s="217" t="s">
        <v>80</v>
      </c>
      <c r="AY177" s="18" t="s">
        <v>154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78</v>
      </c>
      <c r="BK177" s="218">
        <f>ROUND(I177*H177,2)</f>
        <v>0</v>
      </c>
      <c r="BL177" s="18" t="s">
        <v>168</v>
      </c>
      <c r="BM177" s="217" t="s">
        <v>1268</v>
      </c>
    </row>
    <row r="178" s="2" customFormat="1" ht="24.15" customHeight="1">
      <c r="A178" s="39"/>
      <c r="B178" s="40"/>
      <c r="C178" s="206" t="s">
        <v>759</v>
      </c>
      <c r="D178" s="206" t="s">
        <v>155</v>
      </c>
      <c r="E178" s="207" t="s">
        <v>1269</v>
      </c>
      <c r="F178" s="208" t="s">
        <v>1270</v>
      </c>
      <c r="G178" s="209" t="s">
        <v>443</v>
      </c>
      <c r="H178" s="210">
        <v>2</v>
      </c>
      <c r="I178" s="211"/>
      <c r="J178" s="212">
        <f>ROUND(I178*H178,2)</f>
        <v>0</v>
      </c>
      <c r="K178" s="208" t="s">
        <v>300</v>
      </c>
      <c r="L178" s="45"/>
      <c r="M178" s="213" t="s">
        <v>19</v>
      </c>
      <c r="N178" s="214" t="s">
        <v>41</v>
      </c>
      <c r="O178" s="85"/>
      <c r="P178" s="215">
        <f>O178*H178</f>
        <v>0</v>
      </c>
      <c r="Q178" s="215">
        <v>0.0017099999999999999</v>
      </c>
      <c r="R178" s="215">
        <f>Q178*H178</f>
        <v>0.0034199999999999999</v>
      </c>
      <c r="S178" s="215">
        <v>0</v>
      </c>
      <c r="T178" s="21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7" t="s">
        <v>168</v>
      </c>
      <c r="AT178" s="217" t="s">
        <v>155</v>
      </c>
      <c r="AU178" s="217" t="s">
        <v>80</v>
      </c>
      <c r="AY178" s="18" t="s">
        <v>154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78</v>
      </c>
      <c r="BK178" s="218">
        <f>ROUND(I178*H178,2)</f>
        <v>0</v>
      </c>
      <c r="BL178" s="18" t="s">
        <v>168</v>
      </c>
      <c r="BM178" s="217" t="s">
        <v>1271</v>
      </c>
    </row>
    <row r="179" s="2" customFormat="1">
      <c r="A179" s="39"/>
      <c r="B179" s="40"/>
      <c r="C179" s="41"/>
      <c r="D179" s="231" t="s">
        <v>302</v>
      </c>
      <c r="E179" s="41"/>
      <c r="F179" s="232" t="s">
        <v>1272</v>
      </c>
      <c r="G179" s="41"/>
      <c r="H179" s="41"/>
      <c r="I179" s="233"/>
      <c r="J179" s="41"/>
      <c r="K179" s="41"/>
      <c r="L179" s="45"/>
      <c r="M179" s="234"/>
      <c r="N179" s="23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302</v>
      </c>
      <c r="AU179" s="18" t="s">
        <v>80</v>
      </c>
    </row>
    <row r="180" s="2" customFormat="1" ht="16.5" customHeight="1">
      <c r="A180" s="39"/>
      <c r="B180" s="40"/>
      <c r="C180" s="259" t="s">
        <v>761</v>
      </c>
      <c r="D180" s="259" t="s">
        <v>381</v>
      </c>
      <c r="E180" s="260" t="s">
        <v>1273</v>
      </c>
      <c r="F180" s="261" t="s">
        <v>1274</v>
      </c>
      <c r="G180" s="262" t="s">
        <v>443</v>
      </c>
      <c r="H180" s="263">
        <v>2</v>
      </c>
      <c r="I180" s="264"/>
      <c r="J180" s="265">
        <f>ROUND(I180*H180,2)</f>
        <v>0</v>
      </c>
      <c r="K180" s="261" t="s">
        <v>300</v>
      </c>
      <c r="L180" s="266"/>
      <c r="M180" s="267" t="s">
        <v>19</v>
      </c>
      <c r="N180" s="268" t="s">
        <v>41</v>
      </c>
      <c r="O180" s="85"/>
      <c r="P180" s="215">
        <f>O180*H180</f>
        <v>0</v>
      </c>
      <c r="Q180" s="215">
        <v>0.0149</v>
      </c>
      <c r="R180" s="215">
        <f>Q180*H180</f>
        <v>0.0298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183</v>
      </c>
      <c r="AT180" s="217" t="s">
        <v>381</v>
      </c>
      <c r="AU180" s="217" t="s">
        <v>80</v>
      </c>
      <c r="AY180" s="18" t="s">
        <v>154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78</v>
      </c>
      <c r="BK180" s="218">
        <f>ROUND(I180*H180,2)</f>
        <v>0</v>
      </c>
      <c r="BL180" s="18" t="s">
        <v>168</v>
      </c>
      <c r="BM180" s="217" t="s">
        <v>1275</v>
      </c>
    </row>
    <row r="181" s="2" customFormat="1" ht="24.15" customHeight="1">
      <c r="A181" s="39"/>
      <c r="B181" s="40"/>
      <c r="C181" s="206" t="s">
        <v>435</v>
      </c>
      <c r="D181" s="206" t="s">
        <v>155</v>
      </c>
      <c r="E181" s="207" t="s">
        <v>1276</v>
      </c>
      <c r="F181" s="208" t="s">
        <v>1277</v>
      </c>
      <c r="G181" s="209" t="s">
        <v>443</v>
      </c>
      <c r="H181" s="210">
        <v>5</v>
      </c>
      <c r="I181" s="211"/>
      <c r="J181" s="212">
        <f>ROUND(I181*H181,2)</f>
        <v>0</v>
      </c>
      <c r="K181" s="208" t="s">
        <v>300</v>
      </c>
      <c r="L181" s="45"/>
      <c r="M181" s="213" t="s">
        <v>19</v>
      </c>
      <c r="N181" s="214" t="s">
        <v>41</v>
      </c>
      <c r="O181" s="85"/>
      <c r="P181" s="215">
        <f>O181*H181</f>
        <v>0</v>
      </c>
      <c r="Q181" s="215">
        <v>0.00167</v>
      </c>
      <c r="R181" s="215">
        <f>Q181*H181</f>
        <v>0.0083499999999999998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168</v>
      </c>
      <c r="AT181" s="217" t="s">
        <v>155</v>
      </c>
      <c r="AU181" s="217" t="s">
        <v>80</v>
      </c>
      <c r="AY181" s="18" t="s">
        <v>154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78</v>
      </c>
      <c r="BK181" s="218">
        <f>ROUND(I181*H181,2)</f>
        <v>0</v>
      </c>
      <c r="BL181" s="18" t="s">
        <v>168</v>
      </c>
      <c r="BM181" s="217" t="s">
        <v>1278</v>
      </c>
    </row>
    <row r="182" s="2" customFormat="1">
      <c r="A182" s="39"/>
      <c r="B182" s="40"/>
      <c r="C182" s="41"/>
      <c r="D182" s="231" t="s">
        <v>302</v>
      </c>
      <c r="E182" s="41"/>
      <c r="F182" s="232" t="s">
        <v>1279</v>
      </c>
      <c r="G182" s="41"/>
      <c r="H182" s="41"/>
      <c r="I182" s="233"/>
      <c r="J182" s="41"/>
      <c r="K182" s="41"/>
      <c r="L182" s="45"/>
      <c r="M182" s="234"/>
      <c r="N182" s="23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302</v>
      </c>
      <c r="AU182" s="18" t="s">
        <v>80</v>
      </c>
    </row>
    <row r="183" s="2" customFormat="1" ht="16.5" customHeight="1">
      <c r="A183" s="39"/>
      <c r="B183" s="40"/>
      <c r="C183" s="259" t="s">
        <v>440</v>
      </c>
      <c r="D183" s="259" t="s">
        <v>381</v>
      </c>
      <c r="E183" s="260" t="s">
        <v>1280</v>
      </c>
      <c r="F183" s="261" t="s">
        <v>1281</v>
      </c>
      <c r="G183" s="262" t="s">
        <v>443</v>
      </c>
      <c r="H183" s="263">
        <v>5</v>
      </c>
      <c r="I183" s="264"/>
      <c r="J183" s="265">
        <f>ROUND(I183*H183,2)</f>
        <v>0</v>
      </c>
      <c r="K183" s="261" t="s">
        <v>300</v>
      </c>
      <c r="L183" s="266"/>
      <c r="M183" s="267" t="s">
        <v>19</v>
      </c>
      <c r="N183" s="268" t="s">
        <v>41</v>
      </c>
      <c r="O183" s="85"/>
      <c r="P183" s="215">
        <f>O183*H183</f>
        <v>0</v>
      </c>
      <c r="Q183" s="215">
        <v>0.026800000000000001</v>
      </c>
      <c r="R183" s="215">
        <f>Q183*H183</f>
        <v>0.13400000000000001</v>
      </c>
      <c r="S183" s="215">
        <v>0</v>
      </c>
      <c r="T183" s="21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7" t="s">
        <v>183</v>
      </c>
      <c r="AT183" s="217" t="s">
        <v>381</v>
      </c>
      <c r="AU183" s="217" t="s">
        <v>80</v>
      </c>
      <c r="AY183" s="18" t="s">
        <v>154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78</v>
      </c>
      <c r="BK183" s="218">
        <f>ROUND(I183*H183,2)</f>
        <v>0</v>
      </c>
      <c r="BL183" s="18" t="s">
        <v>168</v>
      </c>
      <c r="BM183" s="217" t="s">
        <v>1282</v>
      </c>
    </row>
    <row r="184" s="2" customFormat="1" ht="24.15" customHeight="1">
      <c r="A184" s="39"/>
      <c r="B184" s="40"/>
      <c r="C184" s="206" t="s">
        <v>446</v>
      </c>
      <c r="D184" s="206" t="s">
        <v>155</v>
      </c>
      <c r="E184" s="207" t="s">
        <v>1283</v>
      </c>
      <c r="F184" s="208" t="s">
        <v>1284</v>
      </c>
      <c r="G184" s="209" t="s">
        <v>310</v>
      </c>
      <c r="H184" s="210">
        <v>337.89999999999998</v>
      </c>
      <c r="I184" s="211"/>
      <c r="J184" s="212">
        <f>ROUND(I184*H184,2)</f>
        <v>0</v>
      </c>
      <c r="K184" s="208" t="s">
        <v>300</v>
      </c>
      <c r="L184" s="45"/>
      <c r="M184" s="213" t="s">
        <v>19</v>
      </c>
      <c r="N184" s="214" t="s">
        <v>41</v>
      </c>
      <c r="O184" s="85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168</v>
      </c>
      <c r="AT184" s="217" t="s">
        <v>155</v>
      </c>
      <c r="AU184" s="217" t="s">
        <v>80</v>
      </c>
      <c r="AY184" s="18" t="s">
        <v>154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78</v>
      </c>
      <c r="BK184" s="218">
        <f>ROUND(I184*H184,2)</f>
        <v>0</v>
      </c>
      <c r="BL184" s="18" t="s">
        <v>168</v>
      </c>
      <c r="BM184" s="217" t="s">
        <v>1285</v>
      </c>
    </row>
    <row r="185" s="2" customFormat="1">
      <c r="A185" s="39"/>
      <c r="B185" s="40"/>
      <c r="C185" s="41"/>
      <c r="D185" s="231" t="s">
        <v>302</v>
      </c>
      <c r="E185" s="41"/>
      <c r="F185" s="232" t="s">
        <v>1286</v>
      </c>
      <c r="G185" s="41"/>
      <c r="H185" s="41"/>
      <c r="I185" s="233"/>
      <c r="J185" s="41"/>
      <c r="K185" s="41"/>
      <c r="L185" s="45"/>
      <c r="M185" s="234"/>
      <c r="N185" s="23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302</v>
      </c>
      <c r="AU185" s="18" t="s">
        <v>80</v>
      </c>
    </row>
    <row r="186" s="13" customFormat="1">
      <c r="A186" s="13"/>
      <c r="B186" s="236"/>
      <c r="C186" s="237"/>
      <c r="D186" s="238" t="s">
        <v>322</v>
      </c>
      <c r="E186" s="239" t="s">
        <v>19</v>
      </c>
      <c r="F186" s="240" t="s">
        <v>1287</v>
      </c>
      <c r="G186" s="237"/>
      <c r="H186" s="241">
        <v>181.09999999999999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322</v>
      </c>
      <c r="AU186" s="247" t="s">
        <v>80</v>
      </c>
      <c r="AV186" s="13" t="s">
        <v>80</v>
      </c>
      <c r="AW186" s="13" t="s">
        <v>32</v>
      </c>
      <c r="AX186" s="13" t="s">
        <v>70</v>
      </c>
      <c r="AY186" s="247" t="s">
        <v>154</v>
      </c>
    </row>
    <row r="187" s="13" customFormat="1">
      <c r="A187" s="13"/>
      <c r="B187" s="236"/>
      <c r="C187" s="237"/>
      <c r="D187" s="238" t="s">
        <v>322</v>
      </c>
      <c r="E187" s="239" t="s">
        <v>19</v>
      </c>
      <c r="F187" s="240" t="s">
        <v>1288</v>
      </c>
      <c r="G187" s="237"/>
      <c r="H187" s="241">
        <v>156.80000000000001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322</v>
      </c>
      <c r="AU187" s="247" t="s">
        <v>80</v>
      </c>
      <c r="AV187" s="13" t="s">
        <v>80</v>
      </c>
      <c r="AW187" s="13" t="s">
        <v>32</v>
      </c>
      <c r="AX187" s="13" t="s">
        <v>70</v>
      </c>
      <c r="AY187" s="247" t="s">
        <v>154</v>
      </c>
    </row>
    <row r="188" s="14" customFormat="1">
      <c r="A188" s="14"/>
      <c r="B188" s="248"/>
      <c r="C188" s="249"/>
      <c r="D188" s="238" t="s">
        <v>322</v>
      </c>
      <c r="E188" s="250" t="s">
        <v>19</v>
      </c>
      <c r="F188" s="251" t="s">
        <v>325</v>
      </c>
      <c r="G188" s="249"/>
      <c r="H188" s="252">
        <v>337.89999999999998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322</v>
      </c>
      <c r="AU188" s="258" t="s">
        <v>80</v>
      </c>
      <c r="AV188" s="14" t="s">
        <v>168</v>
      </c>
      <c r="AW188" s="14" t="s">
        <v>32</v>
      </c>
      <c r="AX188" s="14" t="s">
        <v>78</v>
      </c>
      <c r="AY188" s="258" t="s">
        <v>154</v>
      </c>
    </row>
    <row r="189" s="2" customFormat="1" ht="16.5" customHeight="1">
      <c r="A189" s="39"/>
      <c r="B189" s="40"/>
      <c r="C189" s="259" t="s">
        <v>450</v>
      </c>
      <c r="D189" s="259" t="s">
        <v>381</v>
      </c>
      <c r="E189" s="260" t="s">
        <v>1289</v>
      </c>
      <c r="F189" s="261" t="s">
        <v>1290</v>
      </c>
      <c r="G189" s="262" t="s">
        <v>310</v>
      </c>
      <c r="H189" s="263">
        <v>354.79500000000002</v>
      </c>
      <c r="I189" s="264"/>
      <c r="J189" s="265">
        <f>ROUND(I189*H189,2)</f>
        <v>0</v>
      </c>
      <c r="K189" s="261" t="s">
        <v>300</v>
      </c>
      <c r="L189" s="266"/>
      <c r="M189" s="267" t="s">
        <v>19</v>
      </c>
      <c r="N189" s="268" t="s">
        <v>41</v>
      </c>
      <c r="O189" s="85"/>
      <c r="P189" s="215">
        <f>O189*H189</f>
        <v>0</v>
      </c>
      <c r="Q189" s="215">
        <v>0.00214</v>
      </c>
      <c r="R189" s="215">
        <f>Q189*H189</f>
        <v>0.75926130000000003</v>
      </c>
      <c r="S189" s="215">
        <v>0</v>
      </c>
      <c r="T189" s="21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7" t="s">
        <v>183</v>
      </c>
      <c r="AT189" s="217" t="s">
        <v>381</v>
      </c>
      <c r="AU189" s="217" t="s">
        <v>80</v>
      </c>
      <c r="AY189" s="18" t="s">
        <v>154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8" t="s">
        <v>78</v>
      </c>
      <c r="BK189" s="218">
        <f>ROUND(I189*H189,2)</f>
        <v>0</v>
      </c>
      <c r="BL189" s="18" t="s">
        <v>168</v>
      </c>
      <c r="BM189" s="217" t="s">
        <v>1291</v>
      </c>
    </row>
    <row r="190" s="13" customFormat="1">
      <c r="A190" s="13"/>
      <c r="B190" s="236"/>
      <c r="C190" s="237"/>
      <c r="D190" s="238" t="s">
        <v>322</v>
      </c>
      <c r="E190" s="239" t="s">
        <v>19</v>
      </c>
      <c r="F190" s="240" t="s">
        <v>1292</v>
      </c>
      <c r="G190" s="237"/>
      <c r="H190" s="241">
        <v>190.155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322</v>
      </c>
      <c r="AU190" s="247" t="s">
        <v>80</v>
      </c>
      <c r="AV190" s="13" t="s">
        <v>80</v>
      </c>
      <c r="AW190" s="13" t="s">
        <v>32</v>
      </c>
      <c r="AX190" s="13" t="s">
        <v>70</v>
      </c>
      <c r="AY190" s="247" t="s">
        <v>154</v>
      </c>
    </row>
    <row r="191" s="13" customFormat="1">
      <c r="A191" s="13"/>
      <c r="B191" s="236"/>
      <c r="C191" s="237"/>
      <c r="D191" s="238" t="s">
        <v>322</v>
      </c>
      <c r="E191" s="239" t="s">
        <v>19</v>
      </c>
      <c r="F191" s="240" t="s">
        <v>1293</v>
      </c>
      <c r="G191" s="237"/>
      <c r="H191" s="241">
        <v>164.63999999999999</v>
      </c>
      <c r="I191" s="242"/>
      <c r="J191" s="237"/>
      <c r="K191" s="237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322</v>
      </c>
      <c r="AU191" s="247" t="s">
        <v>80</v>
      </c>
      <c r="AV191" s="13" t="s">
        <v>80</v>
      </c>
      <c r="AW191" s="13" t="s">
        <v>32</v>
      </c>
      <c r="AX191" s="13" t="s">
        <v>70</v>
      </c>
      <c r="AY191" s="247" t="s">
        <v>154</v>
      </c>
    </row>
    <row r="192" s="14" customFormat="1">
      <c r="A192" s="14"/>
      <c r="B192" s="248"/>
      <c r="C192" s="249"/>
      <c r="D192" s="238" t="s">
        <v>322</v>
      </c>
      <c r="E192" s="250" t="s">
        <v>19</v>
      </c>
      <c r="F192" s="251" t="s">
        <v>325</v>
      </c>
      <c r="G192" s="249"/>
      <c r="H192" s="252">
        <v>354.79499999999996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322</v>
      </c>
      <c r="AU192" s="258" t="s">
        <v>80</v>
      </c>
      <c r="AV192" s="14" t="s">
        <v>168</v>
      </c>
      <c r="AW192" s="14" t="s">
        <v>32</v>
      </c>
      <c r="AX192" s="14" t="s">
        <v>78</v>
      </c>
      <c r="AY192" s="258" t="s">
        <v>154</v>
      </c>
    </row>
    <row r="193" s="2" customFormat="1" ht="24.15" customHeight="1">
      <c r="A193" s="39"/>
      <c r="B193" s="40"/>
      <c r="C193" s="206" t="s">
        <v>454</v>
      </c>
      <c r="D193" s="206" t="s">
        <v>155</v>
      </c>
      <c r="E193" s="207" t="s">
        <v>1294</v>
      </c>
      <c r="F193" s="208" t="s">
        <v>1295</v>
      </c>
      <c r="G193" s="209" t="s">
        <v>443</v>
      </c>
      <c r="H193" s="210">
        <v>89</v>
      </c>
      <c r="I193" s="211"/>
      <c r="J193" s="212">
        <f>ROUND(I193*H193,2)</f>
        <v>0</v>
      </c>
      <c r="K193" s="208" t="s">
        <v>300</v>
      </c>
      <c r="L193" s="45"/>
      <c r="M193" s="213" t="s">
        <v>19</v>
      </c>
      <c r="N193" s="214" t="s">
        <v>41</v>
      </c>
      <c r="O193" s="85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7" t="s">
        <v>168</v>
      </c>
      <c r="AT193" s="217" t="s">
        <v>155</v>
      </c>
      <c r="AU193" s="217" t="s">
        <v>80</v>
      </c>
      <c r="AY193" s="18" t="s">
        <v>154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78</v>
      </c>
      <c r="BK193" s="218">
        <f>ROUND(I193*H193,2)</f>
        <v>0</v>
      </c>
      <c r="BL193" s="18" t="s">
        <v>168</v>
      </c>
      <c r="BM193" s="217" t="s">
        <v>1296</v>
      </c>
    </row>
    <row r="194" s="2" customFormat="1">
      <c r="A194" s="39"/>
      <c r="B194" s="40"/>
      <c r="C194" s="41"/>
      <c r="D194" s="231" t="s">
        <v>302</v>
      </c>
      <c r="E194" s="41"/>
      <c r="F194" s="232" t="s">
        <v>1297</v>
      </c>
      <c r="G194" s="41"/>
      <c r="H194" s="41"/>
      <c r="I194" s="233"/>
      <c r="J194" s="41"/>
      <c r="K194" s="41"/>
      <c r="L194" s="45"/>
      <c r="M194" s="234"/>
      <c r="N194" s="235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302</v>
      </c>
      <c r="AU194" s="18" t="s">
        <v>80</v>
      </c>
    </row>
    <row r="195" s="13" customFormat="1">
      <c r="A195" s="13"/>
      <c r="B195" s="236"/>
      <c r="C195" s="237"/>
      <c r="D195" s="238" t="s">
        <v>322</v>
      </c>
      <c r="E195" s="239" t="s">
        <v>19</v>
      </c>
      <c r="F195" s="240" t="s">
        <v>1298</v>
      </c>
      <c r="G195" s="237"/>
      <c r="H195" s="241">
        <v>89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322</v>
      </c>
      <c r="AU195" s="247" t="s">
        <v>80</v>
      </c>
      <c r="AV195" s="13" t="s">
        <v>80</v>
      </c>
      <c r="AW195" s="13" t="s">
        <v>32</v>
      </c>
      <c r="AX195" s="13" t="s">
        <v>78</v>
      </c>
      <c r="AY195" s="247" t="s">
        <v>154</v>
      </c>
    </row>
    <row r="196" s="2" customFormat="1" ht="16.5" customHeight="1">
      <c r="A196" s="39"/>
      <c r="B196" s="40"/>
      <c r="C196" s="259" t="s">
        <v>458</v>
      </c>
      <c r="D196" s="259" t="s">
        <v>381</v>
      </c>
      <c r="E196" s="260" t="s">
        <v>713</v>
      </c>
      <c r="F196" s="261" t="s">
        <v>714</v>
      </c>
      <c r="G196" s="262" t="s">
        <v>443</v>
      </c>
      <c r="H196" s="263">
        <v>11</v>
      </c>
      <c r="I196" s="264"/>
      <c r="J196" s="265">
        <f>ROUND(I196*H196,2)</f>
        <v>0</v>
      </c>
      <c r="K196" s="261" t="s">
        <v>300</v>
      </c>
      <c r="L196" s="266"/>
      <c r="M196" s="267" t="s">
        <v>19</v>
      </c>
      <c r="N196" s="268" t="s">
        <v>41</v>
      </c>
      <c r="O196" s="85"/>
      <c r="P196" s="215">
        <f>O196*H196</f>
        <v>0</v>
      </c>
      <c r="Q196" s="215">
        <v>0.00048000000000000001</v>
      </c>
      <c r="R196" s="215">
        <f>Q196*H196</f>
        <v>0.00528</v>
      </c>
      <c r="S196" s="215">
        <v>0</v>
      </c>
      <c r="T196" s="21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7" t="s">
        <v>183</v>
      </c>
      <c r="AT196" s="217" t="s">
        <v>381</v>
      </c>
      <c r="AU196" s="217" t="s">
        <v>80</v>
      </c>
      <c r="AY196" s="18" t="s">
        <v>154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78</v>
      </c>
      <c r="BK196" s="218">
        <f>ROUND(I196*H196,2)</f>
        <v>0</v>
      </c>
      <c r="BL196" s="18" t="s">
        <v>168</v>
      </c>
      <c r="BM196" s="217" t="s">
        <v>1299</v>
      </c>
    </row>
    <row r="197" s="2" customFormat="1" ht="16.5" customHeight="1">
      <c r="A197" s="39"/>
      <c r="B197" s="40"/>
      <c r="C197" s="259" t="s">
        <v>462</v>
      </c>
      <c r="D197" s="259" t="s">
        <v>381</v>
      </c>
      <c r="E197" s="260" t="s">
        <v>717</v>
      </c>
      <c r="F197" s="261" t="s">
        <v>718</v>
      </c>
      <c r="G197" s="262" t="s">
        <v>443</v>
      </c>
      <c r="H197" s="263">
        <v>11</v>
      </c>
      <c r="I197" s="264"/>
      <c r="J197" s="265">
        <f>ROUND(I197*H197,2)</f>
        <v>0</v>
      </c>
      <c r="K197" s="261" t="s">
        <v>300</v>
      </c>
      <c r="L197" s="266"/>
      <c r="M197" s="267" t="s">
        <v>19</v>
      </c>
      <c r="N197" s="268" t="s">
        <v>41</v>
      </c>
      <c r="O197" s="85"/>
      <c r="P197" s="215">
        <f>O197*H197</f>
        <v>0</v>
      </c>
      <c r="Q197" s="215">
        <v>0.0035999999999999999</v>
      </c>
      <c r="R197" s="215">
        <f>Q197*H197</f>
        <v>0.039599999999999996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183</v>
      </c>
      <c r="AT197" s="217" t="s">
        <v>381</v>
      </c>
      <c r="AU197" s="217" t="s">
        <v>80</v>
      </c>
      <c r="AY197" s="18" t="s">
        <v>154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78</v>
      </c>
      <c r="BK197" s="218">
        <f>ROUND(I197*H197,2)</f>
        <v>0</v>
      </c>
      <c r="BL197" s="18" t="s">
        <v>168</v>
      </c>
      <c r="BM197" s="217" t="s">
        <v>1300</v>
      </c>
    </row>
    <row r="198" s="2" customFormat="1" ht="16.5" customHeight="1">
      <c r="A198" s="39"/>
      <c r="B198" s="40"/>
      <c r="C198" s="259" t="s">
        <v>466</v>
      </c>
      <c r="D198" s="259" t="s">
        <v>381</v>
      </c>
      <c r="E198" s="260" t="s">
        <v>710</v>
      </c>
      <c r="F198" s="261" t="s">
        <v>711</v>
      </c>
      <c r="G198" s="262" t="s">
        <v>443</v>
      </c>
      <c r="H198" s="263">
        <v>57</v>
      </c>
      <c r="I198" s="264"/>
      <c r="J198" s="265">
        <f>ROUND(I198*H198,2)</f>
        <v>0</v>
      </c>
      <c r="K198" s="261" t="s">
        <v>300</v>
      </c>
      <c r="L198" s="266"/>
      <c r="M198" s="267" t="s">
        <v>19</v>
      </c>
      <c r="N198" s="268" t="s">
        <v>41</v>
      </c>
      <c r="O198" s="85"/>
      <c r="P198" s="215">
        <f>O198*H198</f>
        <v>0</v>
      </c>
      <c r="Q198" s="215">
        <v>0.00038999999999999999</v>
      </c>
      <c r="R198" s="215">
        <f>Q198*H198</f>
        <v>0.02223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183</v>
      </c>
      <c r="AT198" s="217" t="s">
        <v>381</v>
      </c>
      <c r="AU198" s="217" t="s">
        <v>80</v>
      </c>
      <c r="AY198" s="18" t="s">
        <v>154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78</v>
      </c>
      <c r="BK198" s="218">
        <f>ROUND(I198*H198,2)</f>
        <v>0</v>
      </c>
      <c r="BL198" s="18" t="s">
        <v>168</v>
      </c>
      <c r="BM198" s="217" t="s">
        <v>1301</v>
      </c>
    </row>
    <row r="199" s="13" customFormat="1">
      <c r="A199" s="13"/>
      <c r="B199" s="236"/>
      <c r="C199" s="237"/>
      <c r="D199" s="238" t="s">
        <v>322</v>
      </c>
      <c r="E199" s="239" t="s">
        <v>19</v>
      </c>
      <c r="F199" s="240" t="s">
        <v>1302</v>
      </c>
      <c r="G199" s="237"/>
      <c r="H199" s="241">
        <v>57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322</v>
      </c>
      <c r="AU199" s="247" t="s">
        <v>80</v>
      </c>
      <c r="AV199" s="13" t="s">
        <v>80</v>
      </c>
      <c r="AW199" s="13" t="s">
        <v>32</v>
      </c>
      <c r="AX199" s="13" t="s">
        <v>70</v>
      </c>
      <c r="AY199" s="247" t="s">
        <v>154</v>
      </c>
    </row>
    <row r="200" s="14" customFormat="1">
      <c r="A200" s="14"/>
      <c r="B200" s="248"/>
      <c r="C200" s="249"/>
      <c r="D200" s="238" t="s">
        <v>322</v>
      </c>
      <c r="E200" s="250" t="s">
        <v>19</v>
      </c>
      <c r="F200" s="251" t="s">
        <v>325</v>
      </c>
      <c r="G200" s="249"/>
      <c r="H200" s="252">
        <v>57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322</v>
      </c>
      <c r="AU200" s="258" t="s">
        <v>80</v>
      </c>
      <c r="AV200" s="14" t="s">
        <v>168</v>
      </c>
      <c r="AW200" s="14" t="s">
        <v>32</v>
      </c>
      <c r="AX200" s="14" t="s">
        <v>78</v>
      </c>
      <c r="AY200" s="258" t="s">
        <v>154</v>
      </c>
    </row>
    <row r="201" s="2" customFormat="1" ht="16.5" customHeight="1">
      <c r="A201" s="39"/>
      <c r="B201" s="40"/>
      <c r="C201" s="259" t="s">
        <v>470</v>
      </c>
      <c r="D201" s="259" t="s">
        <v>381</v>
      </c>
      <c r="E201" s="260" t="s">
        <v>721</v>
      </c>
      <c r="F201" s="261" t="s">
        <v>722</v>
      </c>
      <c r="G201" s="262" t="s">
        <v>443</v>
      </c>
      <c r="H201" s="263">
        <v>10</v>
      </c>
      <c r="I201" s="264"/>
      <c r="J201" s="265">
        <f>ROUND(I201*H201,2)</f>
        <v>0</v>
      </c>
      <c r="K201" s="261" t="s">
        <v>300</v>
      </c>
      <c r="L201" s="266"/>
      <c r="M201" s="267" t="s">
        <v>19</v>
      </c>
      <c r="N201" s="268" t="s">
        <v>41</v>
      </c>
      <c r="O201" s="85"/>
      <c r="P201" s="215">
        <f>O201*H201</f>
        <v>0</v>
      </c>
      <c r="Q201" s="215">
        <v>0.0014</v>
      </c>
      <c r="R201" s="215">
        <f>Q201*H201</f>
        <v>0.014</v>
      </c>
      <c r="S201" s="215">
        <v>0</v>
      </c>
      <c r="T201" s="21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7" t="s">
        <v>183</v>
      </c>
      <c r="AT201" s="217" t="s">
        <v>381</v>
      </c>
      <c r="AU201" s="217" t="s">
        <v>80</v>
      </c>
      <c r="AY201" s="18" t="s">
        <v>154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78</v>
      </c>
      <c r="BK201" s="218">
        <f>ROUND(I201*H201,2)</f>
        <v>0</v>
      </c>
      <c r="BL201" s="18" t="s">
        <v>168</v>
      </c>
      <c r="BM201" s="217" t="s">
        <v>1303</v>
      </c>
    </row>
    <row r="202" s="13" customFormat="1">
      <c r="A202" s="13"/>
      <c r="B202" s="236"/>
      <c r="C202" s="237"/>
      <c r="D202" s="238" t="s">
        <v>322</v>
      </c>
      <c r="E202" s="239" t="s">
        <v>19</v>
      </c>
      <c r="F202" s="240" t="s">
        <v>1304</v>
      </c>
      <c r="G202" s="237"/>
      <c r="H202" s="241">
        <v>3</v>
      </c>
      <c r="I202" s="242"/>
      <c r="J202" s="237"/>
      <c r="K202" s="237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322</v>
      </c>
      <c r="AU202" s="247" t="s">
        <v>80</v>
      </c>
      <c r="AV202" s="13" t="s">
        <v>80</v>
      </c>
      <c r="AW202" s="13" t="s">
        <v>32</v>
      </c>
      <c r="AX202" s="13" t="s">
        <v>70</v>
      </c>
      <c r="AY202" s="247" t="s">
        <v>154</v>
      </c>
    </row>
    <row r="203" s="13" customFormat="1">
      <c r="A203" s="13"/>
      <c r="B203" s="236"/>
      <c r="C203" s="237"/>
      <c r="D203" s="238" t="s">
        <v>322</v>
      </c>
      <c r="E203" s="239" t="s">
        <v>19</v>
      </c>
      <c r="F203" s="240" t="s">
        <v>1305</v>
      </c>
      <c r="G203" s="237"/>
      <c r="H203" s="241">
        <v>4</v>
      </c>
      <c r="I203" s="242"/>
      <c r="J203" s="237"/>
      <c r="K203" s="237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322</v>
      </c>
      <c r="AU203" s="247" t="s">
        <v>80</v>
      </c>
      <c r="AV203" s="13" t="s">
        <v>80</v>
      </c>
      <c r="AW203" s="13" t="s">
        <v>32</v>
      </c>
      <c r="AX203" s="13" t="s">
        <v>70</v>
      </c>
      <c r="AY203" s="247" t="s">
        <v>154</v>
      </c>
    </row>
    <row r="204" s="13" customFormat="1">
      <c r="A204" s="13"/>
      <c r="B204" s="236"/>
      <c r="C204" s="237"/>
      <c r="D204" s="238" t="s">
        <v>322</v>
      </c>
      <c r="E204" s="239" t="s">
        <v>19</v>
      </c>
      <c r="F204" s="240" t="s">
        <v>1306</v>
      </c>
      <c r="G204" s="237"/>
      <c r="H204" s="241">
        <v>3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322</v>
      </c>
      <c r="AU204" s="247" t="s">
        <v>80</v>
      </c>
      <c r="AV204" s="13" t="s">
        <v>80</v>
      </c>
      <c r="AW204" s="13" t="s">
        <v>32</v>
      </c>
      <c r="AX204" s="13" t="s">
        <v>70</v>
      </c>
      <c r="AY204" s="247" t="s">
        <v>154</v>
      </c>
    </row>
    <row r="205" s="14" customFormat="1">
      <c r="A205" s="14"/>
      <c r="B205" s="248"/>
      <c r="C205" s="249"/>
      <c r="D205" s="238" t="s">
        <v>322</v>
      </c>
      <c r="E205" s="250" t="s">
        <v>19</v>
      </c>
      <c r="F205" s="251" t="s">
        <v>325</v>
      </c>
      <c r="G205" s="249"/>
      <c r="H205" s="252">
        <v>10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322</v>
      </c>
      <c r="AU205" s="258" t="s">
        <v>80</v>
      </c>
      <c r="AV205" s="14" t="s">
        <v>168</v>
      </c>
      <c r="AW205" s="14" t="s">
        <v>32</v>
      </c>
      <c r="AX205" s="14" t="s">
        <v>78</v>
      </c>
      <c r="AY205" s="258" t="s">
        <v>154</v>
      </c>
    </row>
    <row r="206" s="2" customFormat="1" ht="24.15" customHeight="1">
      <c r="A206" s="39"/>
      <c r="B206" s="40"/>
      <c r="C206" s="206" t="s">
        <v>475</v>
      </c>
      <c r="D206" s="206" t="s">
        <v>155</v>
      </c>
      <c r="E206" s="207" t="s">
        <v>1307</v>
      </c>
      <c r="F206" s="208" t="s">
        <v>1308</v>
      </c>
      <c r="G206" s="209" t="s">
        <v>443</v>
      </c>
      <c r="H206" s="210">
        <v>8</v>
      </c>
      <c r="I206" s="211"/>
      <c r="J206" s="212">
        <f>ROUND(I206*H206,2)</f>
        <v>0</v>
      </c>
      <c r="K206" s="208" t="s">
        <v>300</v>
      </c>
      <c r="L206" s="45"/>
      <c r="M206" s="213" t="s">
        <v>19</v>
      </c>
      <c r="N206" s="214" t="s">
        <v>41</v>
      </c>
      <c r="O206" s="85"/>
      <c r="P206" s="215">
        <f>O206*H206</f>
        <v>0</v>
      </c>
      <c r="Q206" s="215">
        <v>0.0016199999999999999</v>
      </c>
      <c r="R206" s="215">
        <f>Q206*H206</f>
        <v>0.012959999999999999</v>
      </c>
      <c r="S206" s="215">
        <v>0</v>
      </c>
      <c r="T206" s="21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7" t="s">
        <v>168</v>
      </c>
      <c r="AT206" s="217" t="s">
        <v>155</v>
      </c>
      <c r="AU206" s="217" t="s">
        <v>80</v>
      </c>
      <c r="AY206" s="18" t="s">
        <v>154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78</v>
      </c>
      <c r="BK206" s="218">
        <f>ROUND(I206*H206,2)</f>
        <v>0</v>
      </c>
      <c r="BL206" s="18" t="s">
        <v>168</v>
      </c>
      <c r="BM206" s="217" t="s">
        <v>1309</v>
      </c>
    </row>
    <row r="207" s="2" customFormat="1">
      <c r="A207" s="39"/>
      <c r="B207" s="40"/>
      <c r="C207" s="41"/>
      <c r="D207" s="231" t="s">
        <v>302</v>
      </c>
      <c r="E207" s="41"/>
      <c r="F207" s="232" t="s">
        <v>1310</v>
      </c>
      <c r="G207" s="41"/>
      <c r="H207" s="41"/>
      <c r="I207" s="233"/>
      <c r="J207" s="41"/>
      <c r="K207" s="41"/>
      <c r="L207" s="45"/>
      <c r="M207" s="234"/>
      <c r="N207" s="235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302</v>
      </c>
      <c r="AU207" s="18" t="s">
        <v>80</v>
      </c>
    </row>
    <row r="208" s="2" customFormat="1" ht="16.5" customHeight="1">
      <c r="A208" s="39"/>
      <c r="B208" s="40"/>
      <c r="C208" s="259" t="s">
        <v>479</v>
      </c>
      <c r="D208" s="259" t="s">
        <v>381</v>
      </c>
      <c r="E208" s="260" t="s">
        <v>1311</v>
      </c>
      <c r="F208" s="261" t="s">
        <v>1312</v>
      </c>
      <c r="G208" s="262" t="s">
        <v>443</v>
      </c>
      <c r="H208" s="263">
        <v>8</v>
      </c>
      <c r="I208" s="264"/>
      <c r="J208" s="265">
        <f>ROUND(I208*H208,2)</f>
        <v>0</v>
      </c>
      <c r="K208" s="261" t="s">
        <v>300</v>
      </c>
      <c r="L208" s="266"/>
      <c r="M208" s="267" t="s">
        <v>19</v>
      </c>
      <c r="N208" s="268" t="s">
        <v>41</v>
      </c>
      <c r="O208" s="85"/>
      <c r="P208" s="215">
        <f>O208*H208</f>
        <v>0</v>
      </c>
      <c r="Q208" s="215">
        <v>0.017999999999999999</v>
      </c>
      <c r="R208" s="215">
        <f>Q208*H208</f>
        <v>0.14399999999999999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183</v>
      </c>
      <c r="AT208" s="217" t="s">
        <v>381</v>
      </c>
      <c r="AU208" s="217" t="s">
        <v>80</v>
      </c>
      <c r="AY208" s="18" t="s">
        <v>154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78</v>
      </c>
      <c r="BK208" s="218">
        <f>ROUND(I208*H208,2)</f>
        <v>0</v>
      </c>
      <c r="BL208" s="18" t="s">
        <v>168</v>
      </c>
      <c r="BM208" s="217" t="s">
        <v>1313</v>
      </c>
    </row>
    <row r="209" s="2" customFormat="1" ht="16.5" customHeight="1">
      <c r="A209" s="39"/>
      <c r="B209" s="40"/>
      <c r="C209" s="259" t="s">
        <v>484</v>
      </c>
      <c r="D209" s="259" t="s">
        <v>381</v>
      </c>
      <c r="E209" s="260" t="s">
        <v>1314</v>
      </c>
      <c r="F209" s="261" t="s">
        <v>1315</v>
      </c>
      <c r="G209" s="262" t="s">
        <v>443</v>
      </c>
      <c r="H209" s="263">
        <v>8</v>
      </c>
      <c r="I209" s="264"/>
      <c r="J209" s="265">
        <f>ROUND(I209*H209,2)</f>
        <v>0</v>
      </c>
      <c r="K209" s="261" t="s">
        <v>300</v>
      </c>
      <c r="L209" s="266"/>
      <c r="M209" s="267" t="s">
        <v>19</v>
      </c>
      <c r="N209" s="268" t="s">
        <v>41</v>
      </c>
      <c r="O209" s="85"/>
      <c r="P209" s="215">
        <f>O209*H209</f>
        <v>0</v>
      </c>
      <c r="Q209" s="215">
        <v>0.0035000000000000001</v>
      </c>
      <c r="R209" s="215">
        <f>Q209*H209</f>
        <v>0.028000000000000001</v>
      </c>
      <c r="S209" s="215">
        <v>0</v>
      </c>
      <c r="T209" s="21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7" t="s">
        <v>183</v>
      </c>
      <c r="AT209" s="217" t="s">
        <v>381</v>
      </c>
      <c r="AU209" s="217" t="s">
        <v>80</v>
      </c>
      <c r="AY209" s="18" t="s">
        <v>154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78</v>
      </c>
      <c r="BK209" s="218">
        <f>ROUND(I209*H209,2)</f>
        <v>0</v>
      </c>
      <c r="BL209" s="18" t="s">
        <v>168</v>
      </c>
      <c r="BM209" s="217" t="s">
        <v>1316</v>
      </c>
    </row>
    <row r="210" s="2" customFormat="1" ht="16.5" customHeight="1">
      <c r="A210" s="39"/>
      <c r="B210" s="40"/>
      <c r="C210" s="206" t="s">
        <v>488</v>
      </c>
      <c r="D210" s="206" t="s">
        <v>155</v>
      </c>
      <c r="E210" s="207" t="s">
        <v>1317</v>
      </c>
      <c r="F210" s="208" t="s">
        <v>1318</v>
      </c>
      <c r="G210" s="209" t="s">
        <v>443</v>
      </c>
      <c r="H210" s="210">
        <v>5</v>
      </c>
      <c r="I210" s="211"/>
      <c r="J210" s="212">
        <f>ROUND(I210*H210,2)</f>
        <v>0</v>
      </c>
      <c r="K210" s="208" t="s">
        <v>300</v>
      </c>
      <c r="L210" s="45"/>
      <c r="M210" s="213" t="s">
        <v>19</v>
      </c>
      <c r="N210" s="214" t="s">
        <v>41</v>
      </c>
      <c r="O210" s="85"/>
      <c r="P210" s="215">
        <f>O210*H210</f>
        <v>0</v>
      </c>
      <c r="Q210" s="215">
        <v>0.0013600000000000001</v>
      </c>
      <c r="R210" s="215">
        <f>Q210*H210</f>
        <v>0.0068000000000000005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168</v>
      </c>
      <c r="AT210" s="217" t="s">
        <v>155</v>
      </c>
      <c r="AU210" s="217" t="s">
        <v>80</v>
      </c>
      <c r="AY210" s="18" t="s">
        <v>154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78</v>
      </c>
      <c r="BK210" s="218">
        <f>ROUND(I210*H210,2)</f>
        <v>0</v>
      </c>
      <c r="BL210" s="18" t="s">
        <v>168</v>
      </c>
      <c r="BM210" s="217" t="s">
        <v>1319</v>
      </c>
    </row>
    <row r="211" s="2" customFormat="1">
      <c r="A211" s="39"/>
      <c r="B211" s="40"/>
      <c r="C211" s="41"/>
      <c r="D211" s="231" t="s">
        <v>302</v>
      </c>
      <c r="E211" s="41"/>
      <c r="F211" s="232" t="s">
        <v>1320</v>
      </c>
      <c r="G211" s="41"/>
      <c r="H211" s="41"/>
      <c r="I211" s="233"/>
      <c r="J211" s="41"/>
      <c r="K211" s="41"/>
      <c r="L211" s="45"/>
      <c r="M211" s="234"/>
      <c r="N211" s="23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302</v>
      </c>
      <c r="AU211" s="18" t="s">
        <v>80</v>
      </c>
    </row>
    <row r="212" s="2" customFormat="1" ht="16.5" customHeight="1">
      <c r="A212" s="39"/>
      <c r="B212" s="40"/>
      <c r="C212" s="259" t="s">
        <v>492</v>
      </c>
      <c r="D212" s="259" t="s">
        <v>381</v>
      </c>
      <c r="E212" s="260" t="s">
        <v>1321</v>
      </c>
      <c r="F212" s="261" t="s">
        <v>1322</v>
      </c>
      <c r="G212" s="262" t="s">
        <v>443</v>
      </c>
      <c r="H212" s="263">
        <v>5</v>
      </c>
      <c r="I212" s="264"/>
      <c r="J212" s="265">
        <f>ROUND(I212*H212,2)</f>
        <v>0</v>
      </c>
      <c r="K212" s="261" t="s">
        <v>300</v>
      </c>
      <c r="L212" s="266"/>
      <c r="M212" s="267" t="s">
        <v>19</v>
      </c>
      <c r="N212" s="268" t="s">
        <v>41</v>
      </c>
      <c r="O212" s="85"/>
      <c r="P212" s="215">
        <f>O212*H212</f>
        <v>0</v>
      </c>
      <c r="Q212" s="215">
        <v>0.042500000000000003</v>
      </c>
      <c r="R212" s="215">
        <f>Q212*H212</f>
        <v>0.21250000000000002</v>
      </c>
      <c r="S212" s="215">
        <v>0</v>
      </c>
      <c r="T212" s="21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7" t="s">
        <v>183</v>
      </c>
      <c r="AT212" s="217" t="s">
        <v>381</v>
      </c>
      <c r="AU212" s="217" t="s">
        <v>80</v>
      </c>
      <c r="AY212" s="18" t="s">
        <v>154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78</v>
      </c>
      <c r="BK212" s="218">
        <f>ROUND(I212*H212,2)</f>
        <v>0</v>
      </c>
      <c r="BL212" s="18" t="s">
        <v>168</v>
      </c>
      <c r="BM212" s="217" t="s">
        <v>1323</v>
      </c>
    </row>
    <row r="213" s="2" customFormat="1" ht="16.5" customHeight="1">
      <c r="A213" s="39"/>
      <c r="B213" s="40"/>
      <c r="C213" s="206" t="s">
        <v>497</v>
      </c>
      <c r="D213" s="206" t="s">
        <v>155</v>
      </c>
      <c r="E213" s="207" t="s">
        <v>738</v>
      </c>
      <c r="F213" s="208" t="s">
        <v>739</v>
      </c>
      <c r="G213" s="209" t="s">
        <v>310</v>
      </c>
      <c r="H213" s="210">
        <v>337.89999999999998</v>
      </c>
      <c r="I213" s="211"/>
      <c r="J213" s="212">
        <f>ROUND(I213*H213,2)</f>
        <v>0</v>
      </c>
      <c r="K213" s="208" t="s">
        <v>300</v>
      </c>
      <c r="L213" s="45"/>
      <c r="M213" s="213" t="s">
        <v>19</v>
      </c>
      <c r="N213" s="214" t="s">
        <v>41</v>
      </c>
      <c r="O213" s="85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168</v>
      </c>
      <c r="AT213" s="217" t="s">
        <v>155</v>
      </c>
      <c r="AU213" s="217" t="s">
        <v>80</v>
      </c>
      <c r="AY213" s="18" t="s">
        <v>154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78</v>
      </c>
      <c r="BK213" s="218">
        <f>ROUND(I213*H213,2)</f>
        <v>0</v>
      </c>
      <c r="BL213" s="18" t="s">
        <v>168</v>
      </c>
      <c r="BM213" s="217" t="s">
        <v>1324</v>
      </c>
    </row>
    <row r="214" s="2" customFormat="1">
      <c r="A214" s="39"/>
      <c r="B214" s="40"/>
      <c r="C214" s="41"/>
      <c r="D214" s="231" t="s">
        <v>302</v>
      </c>
      <c r="E214" s="41"/>
      <c r="F214" s="232" t="s">
        <v>741</v>
      </c>
      <c r="G214" s="41"/>
      <c r="H214" s="41"/>
      <c r="I214" s="233"/>
      <c r="J214" s="41"/>
      <c r="K214" s="41"/>
      <c r="L214" s="45"/>
      <c r="M214" s="234"/>
      <c r="N214" s="23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302</v>
      </c>
      <c r="AU214" s="18" t="s">
        <v>80</v>
      </c>
    </row>
    <row r="215" s="13" customFormat="1">
      <c r="A215" s="13"/>
      <c r="B215" s="236"/>
      <c r="C215" s="237"/>
      <c r="D215" s="238" t="s">
        <v>322</v>
      </c>
      <c r="E215" s="239" t="s">
        <v>19</v>
      </c>
      <c r="F215" s="240" t="s">
        <v>1287</v>
      </c>
      <c r="G215" s="237"/>
      <c r="H215" s="241">
        <v>181.09999999999999</v>
      </c>
      <c r="I215" s="242"/>
      <c r="J215" s="237"/>
      <c r="K215" s="237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322</v>
      </c>
      <c r="AU215" s="247" t="s">
        <v>80</v>
      </c>
      <c r="AV215" s="13" t="s">
        <v>80</v>
      </c>
      <c r="AW215" s="13" t="s">
        <v>32</v>
      </c>
      <c r="AX215" s="13" t="s">
        <v>70</v>
      </c>
      <c r="AY215" s="247" t="s">
        <v>154</v>
      </c>
    </row>
    <row r="216" s="13" customFormat="1">
      <c r="A216" s="13"/>
      <c r="B216" s="236"/>
      <c r="C216" s="237"/>
      <c r="D216" s="238" t="s">
        <v>322</v>
      </c>
      <c r="E216" s="239" t="s">
        <v>19</v>
      </c>
      <c r="F216" s="240" t="s">
        <v>1288</v>
      </c>
      <c r="G216" s="237"/>
      <c r="H216" s="241">
        <v>156.80000000000001</v>
      </c>
      <c r="I216" s="242"/>
      <c r="J216" s="237"/>
      <c r="K216" s="237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322</v>
      </c>
      <c r="AU216" s="247" t="s">
        <v>80</v>
      </c>
      <c r="AV216" s="13" t="s">
        <v>80</v>
      </c>
      <c r="AW216" s="13" t="s">
        <v>32</v>
      </c>
      <c r="AX216" s="13" t="s">
        <v>70</v>
      </c>
      <c r="AY216" s="247" t="s">
        <v>154</v>
      </c>
    </row>
    <row r="217" s="14" customFormat="1">
      <c r="A217" s="14"/>
      <c r="B217" s="248"/>
      <c r="C217" s="249"/>
      <c r="D217" s="238" t="s">
        <v>322</v>
      </c>
      <c r="E217" s="250" t="s">
        <v>19</v>
      </c>
      <c r="F217" s="251" t="s">
        <v>325</v>
      </c>
      <c r="G217" s="249"/>
      <c r="H217" s="252">
        <v>337.89999999999998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8" t="s">
        <v>322</v>
      </c>
      <c r="AU217" s="258" t="s">
        <v>80</v>
      </c>
      <c r="AV217" s="14" t="s">
        <v>168</v>
      </c>
      <c r="AW217" s="14" t="s">
        <v>32</v>
      </c>
      <c r="AX217" s="14" t="s">
        <v>78</v>
      </c>
      <c r="AY217" s="258" t="s">
        <v>154</v>
      </c>
    </row>
    <row r="218" s="2" customFormat="1" ht="16.5" customHeight="1">
      <c r="A218" s="39"/>
      <c r="B218" s="40"/>
      <c r="C218" s="206" t="s">
        <v>503</v>
      </c>
      <c r="D218" s="206" t="s">
        <v>155</v>
      </c>
      <c r="E218" s="207" t="s">
        <v>1325</v>
      </c>
      <c r="F218" s="208" t="s">
        <v>1326</v>
      </c>
      <c r="G218" s="209" t="s">
        <v>310</v>
      </c>
      <c r="H218" s="210">
        <v>337.89999999999998</v>
      </c>
      <c r="I218" s="211"/>
      <c r="J218" s="212">
        <f>ROUND(I218*H218,2)</f>
        <v>0</v>
      </c>
      <c r="K218" s="208" t="s">
        <v>300</v>
      </c>
      <c r="L218" s="45"/>
      <c r="M218" s="213" t="s">
        <v>19</v>
      </c>
      <c r="N218" s="214" t="s">
        <v>41</v>
      </c>
      <c r="O218" s="85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168</v>
      </c>
      <c r="AT218" s="217" t="s">
        <v>155</v>
      </c>
      <c r="AU218" s="217" t="s">
        <v>80</v>
      </c>
      <c r="AY218" s="18" t="s">
        <v>154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78</v>
      </c>
      <c r="BK218" s="218">
        <f>ROUND(I218*H218,2)</f>
        <v>0</v>
      </c>
      <c r="BL218" s="18" t="s">
        <v>168</v>
      </c>
      <c r="BM218" s="217" t="s">
        <v>1327</v>
      </c>
    </row>
    <row r="219" s="2" customFormat="1">
      <c r="A219" s="39"/>
      <c r="B219" s="40"/>
      <c r="C219" s="41"/>
      <c r="D219" s="231" t="s">
        <v>302</v>
      </c>
      <c r="E219" s="41"/>
      <c r="F219" s="232" t="s">
        <v>1328</v>
      </c>
      <c r="G219" s="41"/>
      <c r="H219" s="41"/>
      <c r="I219" s="233"/>
      <c r="J219" s="41"/>
      <c r="K219" s="41"/>
      <c r="L219" s="45"/>
      <c r="M219" s="234"/>
      <c r="N219" s="23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302</v>
      </c>
      <c r="AU219" s="18" t="s">
        <v>80</v>
      </c>
    </row>
    <row r="220" s="13" customFormat="1">
      <c r="A220" s="13"/>
      <c r="B220" s="236"/>
      <c r="C220" s="237"/>
      <c r="D220" s="238" t="s">
        <v>322</v>
      </c>
      <c r="E220" s="239" t="s">
        <v>19</v>
      </c>
      <c r="F220" s="240" t="s">
        <v>1287</v>
      </c>
      <c r="G220" s="237"/>
      <c r="H220" s="241">
        <v>181.09999999999999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322</v>
      </c>
      <c r="AU220" s="247" t="s">
        <v>80</v>
      </c>
      <c r="AV220" s="13" t="s">
        <v>80</v>
      </c>
      <c r="AW220" s="13" t="s">
        <v>32</v>
      </c>
      <c r="AX220" s="13" t="s">
        <v>70</v>
      </c>
      <c r="AY220" s="247" t="s">
        <v>154</v>
      </c>
    </row>
    <row r="221" s="13" customFormat="1">
      <c r="A221" s="13"/>
      <c r="B221" s="236"/>
      <c r="C221" s="237"/>
      <c r="D221" s="238" t="s">
        <v>322</v>
      </c>
      <c r="E221" s="239" t="s">
        <v>19</v>
      </c>
      <c r="F221" s="240" t="s">
        <v>1288</v>
      </c>
      <c r="G221" s="237"/>
      <c r="H221" s="241">
        <v>156.80000000000001</v>
      </c>
      <c r="I221" s="242"/>
      <c r="J221" s="237"/>
      <c r="K221" s="237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322</v>
      </c>
      <c r="AU221" s="247" t="s">
        <v>80</v>
      </c>
      <c r="AV221" s="13" t="s">
        <v>80</v>
      </c>
      <c r="AW221" s="13" t="s">
        <v>32</v>
      </c>
      <c r="AX221" s="13" t="s">
        <v>70</v>
      </c>
      <c r="AY221" s="247" t="s">
        <v>154</v>
      </c>
    </row>
    <row r="222" s="14" customFormat="1">
      <c r="A222" s="14"/>
      <c r="B222" s="248"/>
      <c r="C222" s="249"/>
      <c r="D222" s="238" t="s">
        <v>322</v>
      </c>
      <c r="E222" s="250" t="s">
        <v>19</v>
      </c>
      <c r="F222" s="251" t="s">
        <v>325</v>
      </c>
      <c r="G222" s="249"/>
      <c r="H222" s="252">
        <v>337.89999999999998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322</v>
      </c>
      <c r="AU222" s="258" t="s">
        <v>80</v>
      </c>
      <c r="AV222" s="14" t="s">
        <v>168</v>
      </c>
      <c r="AW222" s="14" t="s">
        <v>32</v>
      </c>
      <c r="AX222" s="14" t="s">
        <v>78</v>
      </c>
      <c r="AY222" s="258" t="s">
        <v>154</v>
      </c>
    </row>
    <row r="223" s="2" customFormat="1" ht="16.5" customHeight="1">
      <c r="A223" s="39"/>
      <c r="B223" s="40"/>
      <c r="C223" s="206" t="s">
        <v>508</v>
      </c>
      <c r="D223" s="206" t="s">
        <v>155</v>
      </c>
      <c r="E223" s="207" t="s">
        <v>743</v>
      </c>
      <c r="F223" s="208" t="s">
        <v>744</v>
      </c>
      <c r="G223" s="209" t="s">
        <v>443</v>
      </c>
      <c r="H223" s="210">
        <v>2</v>
      </c>
      <c r="I223" s="211"/>
      <c r="J223" s="212">
        <f>ROUND(I223*H223,2)</f>
        <v>0</v>
      </c>
      <c r="K223" s="208" t="s">
        <v>300</v>
      </c>
      <c r="L223" s="45"/>
      <c r="M223" s="213" t="s">
        <v>19</v>
      </c>
      <c r="N223" s="214" t="s">
        <v>41</v>
      </c>
      <c r="O223" s="85"/>
      <c r="P223" s="215">
        <f>O223*H223</f>
        <v>0</v>
      </c>
      <c r="Q223" s="215">
        <v>0.45937</v>
      </c>
      <c r="R223" s="215">
        <f>Q223*H223</f>
        <v>0.91874</v>
      </c>
      <c r="S223" s="215">
        <v>0</v>
      </c>
      <c r="T223" s="21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7" t="s">
        <v>168</v>
      </c>
      <c r="AT223" s="217" t="s">
        <v>155</v>
      </c>
      <c r="AU223" s="217" t="s">
        <v>80</v>
      </c>
      <c r="AY223" s="18" t="s">
        <v>154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78</v>
      </c>
      <c r="BK223" s="218">
        <f>ROUND(I223*H223,2)</f>
        <v>0</v>
      </c>
      <c r="BL223" s="18" t="s">
        <v>168</v>
      </c>
      <c r="BM223" s="217" t="s">
        <v>1329</v>
      </c>
    </row>
    <row r="224" s="2" customFormat="1">
      <c r="A224" s="39"/>
      <c r="B224" s="40"/>
      <c r="C224" s="41"/>
      <c r="D224" s="231" t="s">
        <v>302</v>
      </c>
      <c r="E224" s="41"/>
      <c r="F224" s="232" t="s">
        <v>746</v>
      </c>
      <c r="G224" s="41"/>
      <c r="H224" s="41"/>
      <c r="I224" s="233"/>
      <c r="J224" s="41"/>
      <c r="K224" s="41"/>
      <c r="L224" s="45"/>
      <c r="M224" s="234"/>
      <c r="N224" s="23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302</v>
      </c>
      <c r="AU224" s="18" t="s">
        <v>80</v>
      </c>
    </row>
    <row r="225" s="2" customFormat="1" ht="16.5" customHeight="1">
      <c r="A225" s="39"/>
      <c r="B225" s="40"/>
      <c r="C225" s="206" t="s">
        <v>513</v>
      </c>
      <c r="D225" s="206" t="s">
        <v>155</v>
      </c>
      <c r="E225" s="207" t="s">
        <v>1330</v>
      </c>
      <c r="F225" s="208" t="s">
        <v>1331</v>
      </c>
      <c r="G225" s="209" t="s">
        <v>443</v>
      </c>
      <c r="H225" s="210">
        <v>8</v>
      </c>
      <c r="I225" s="211"/>
      <c r="J225" s="212">
        <f>ROUND(I225*H225,2)</f>
        <v>0</v>
      </c>
      <c r="K225" s="208" t="s">
        <v>300</v>
      </c>
      <c r="L225" s="45"/>
      <c r="M225" s="213" t="s">
        <v>19</v>
      </c>
      <c r="N225" s="214" t="s">
        <v>41</v>
      </c>
      <c r="O225" s="85"/>
      <c r="P225" s="215">
        <f>O225*H225</f>
        <v>0</v>
      </c>
      <c r="Q225" s="215">
        <v>0.040000000000000001</v>
      </c>
      <c r="R225" s="215">
        <f>Q225*H225</f>
        <v>0.32000000000000001</v>
      </c>
      <c r="S225" s="215">
        <v>0</v>
      </c>
      <c r="T225" s="21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168</v>
      </c>
      <c r="AT225" s="217" t="s">
        <v>155</v>
      </c>
      <c r="AU225" s="217" t="s">
        <v>80</v>
      </c>
      <c r="AY225" s="18" t="s">
        <v>154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78</v>
      </c>
      <c r="BK225" s="218">
        <f>ROUND(I225*H225,2)</f>
        <v>0</v>
      </c>
      <c r="BL225" s="18" t="s">
        <v>168</v>
      </c>
      <c r="BM225" s="217" t="s">
        <v>1332</v>
      </c>
    </row>
    <row r="226" s="2" customFormat="1">
      <c r="A226" s="39"/>
      <c r="B226" s="40"/>
      <c r="C226" s="41"/>
      <c r="D226" s="231" t="s">
        <v>302</v>
      </c>
      <c r="E226" s="41"/>
      <c r="F226" s="232" t="s">
        <v>1333</v>
      </c>
      <c r="G226" s="41"/>
      <c r="H226" s="41"/>
      <c r="I226" s="233"/>
      <c r="J226" s="41"/>
      <c r="K226" s="41"/>
      <c r="L226" s="45"/>
      <c r="M226" s="234"/>
      <c r="N226" s="23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302</v>
      </c>
      <c r="AU226" s="18" t="s">
        <v>80</v>
      </c>
    </row>
    <row r="227" s="2" customFormat="1" ht="16.5" customHeight="1">
      <c r="A227" s="39"/>
      <c r="B227" s="40"/>
      <c r="C227" s="259" t="s">
        <v>519</v>
      </c>
      <c r="D227" s="259" t="s">
        <v>381</v>
      </c>
      <c r="E227" s="260" t="s">
        <v>1334</v>
      </c>
      <c r="F227" s="261" t="s">
        <v>1335</v>
      </c>
      <c r="G227" s="262" t="s">
        <v>443</v>
      </c>
      <c r="H227" s="263">
        <v>8</v>
      </c>
      <c r="I227" s="264"/>
      <c r="J227" s="265">
        <f>ROUND(I227*H227,2)</f>
        <v>0</v>
      </c>
      <c r="K227" s="261" t="s">
        <v>300</v>
      </c>
      <c r="L227" s="266"/>
      <c r="M227" s="267" t="s">
        <v>19</v>
      </c>
      <c r="N227" s="268" t="s">
        <v>41</v>
      </c>
      <c r="O227" s="85"/>
      <c r="P227" s="215">
        <f>O227*H227</f>
        <v>0</v>
      </c>
      <c r="Q227" s="215">
        <v>0.013299999999999999</v>
      </c>
      <c r="R227" s="215">
        <f>Q227*H227</f>
        <v>0.1064</v>
      </c>
      <c r="S227" s="215">
        <v>0</v>
      </c>
      <c r="T227" s="21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7" t="s">
        <v>183</v>
      </c>
      <c r="AT227" s="217" t="s">
        <v>381</v>
      </c>
      <c r="AU227" s="217" t="s">
        <v>80</v>
      </c>
      <c r="AY227" s="18" t="s">
        <v>154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78</v>
      </c>
      <c r="BK227" s="218">
        <f>ROUND(I227*H227,2)</f>
        <v>0</v>
      </c>
      <c r="BL227" s="18" t="s">
        <v>168</v>
      </c>
      <c r="BM227" s="217" t="s">
        <v>1336</v>
      </c>
    </row>
    <row r="228" s="2" customFormat="1" ht="16.5" customHeight="1">
      <c r="A228" s="39"/>
      <c r="B228" s="40"/>
      <c r="C228" s="259" t="s">
        <v>526</v>
      </c>
      <c r="D228" s="259" t="s">
        <v>381</v>
      </c>
      <c r="E228" s="260" t="s">
        <v>1337</v>
      </c>
      <c r="F228" s="261" t="s">
        <v>1338</v>
      </c>
      <c r="G228" s="262" t="s">
        <v>443</v>
      </c>
      <c r="H228" s="263">
        <v>8</v>
      </c>
      <c r="I228" s="264"/>
      <c r="J228" s="265">
        <f>ROUND(I228*H228,2)</f>
        <v>0</v>
      </c>
      <c r="K228" s="261" t="s">
        <v>300</v>
      </c>
      <c r="L228" s="266"/>
      <c r="M228" s="267" t="s">
        <v>19</v>
      </c>
      <c r="N228" s="268" t="s">
        <v>41</v>
      </c>
      <c r="O228" s="85"/>
      <c r="P228" s="215">
        <f>O228*H228</f>
        <v>0</v>
      </c>
      <c r="Q228" s="215">
        <v>0.00029999999999999997</v>
      </c>
      <c r="R228" s="215">
        <f>Q228*H228</f>
        <v>0.0023999999999999998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183</v>
      </c>
      <c r="AT228" s="217" t="s">
        <v>381</v>
      </c>
      <c r="AU228" s="217" t="s">
        <v>80</v>
      </c>
      <c r="AY228" s="18" t="s">
        <v>154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78</v>
      </c>
      <c r="BK228" s="218">
        <f>ROUND(I228*H228,2)</f>
        <v>0</v>
      </c>
      <c r="BL228" s="18" t="s">
        <v>168</v>
      </c>
      <c r="BM228" s="217" t="s">
        <v>1339</v>
      </c>
    </row>
    <row r="229" s="2" customFormat="1" ht="16.5" customHeight="1">
      <c r="A229" s="39"/>
      <c r="B229" s="40"/>
      <c r="C229" s="206" t="s">
        <v>716</v>
      </c>
      <c r="D229" s="206" t="s">
        <v>155</v>
      </c>
      <c r="E229" s="207" t="s">
        <v>1340</v>
      </c>
      <c r="F229" s="208" t="s">
        <v>1341</v>
      </c>
      <c r="G229" s="209" t="s">
        <v>443</v>
      </c>
      <c r="H229" s="210">
        <v>5</v>
      </c>
      <c r="I229" s="211"/>
      <c r="J229" s="212">
        <f>ROUND(I229*H229,2)</f>
        <v>0</v>
      </c>
      <c r="K229" s="208" t="s">
        <v>300</v>
      </c>
      <c r="L229" s="45"/>
      <c r="M229" s="213" t="s">
        <v>19</v>
      </c>
      <c r="N229" s="214" t="s">
        <v>41</v>
      </c>
      <c r="O229" s="85"/>
      <c r="P229" s="215">
        <f>O229*H229</f>
        <v>0</v>
      </c>
      <c r="Q229" s="215">
        <v>0.050000000000000003</v>
      </c>
      <c r="R229" s="215">
        <f>Q229*H229</f>
        <v>0.25</v>
      </c>
      <c r="S229" s="215">
        <v>0</v>
      </c>
      <c r="T229" s="21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7" t="s">
        <v>168</v>
      </c>
      <c r="AT229" s="217" t="s">
        <v>155</v>
      </c>
      <c r="AU229" s="217" t="s">
        <v>80</v>
      </c>
      <c r="AY229" s="18" t="s">
        <v>154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78</v>
      </c>
      <c r="BK229" s="218">
        <f>ROUND(I229*H229,2)</f>
        <v>0</v>
      </c>
      <c r="BL229" s="18" t="s">
        <v>168</v>
      </c>
      <c r="BM229" s="217" t="s">
        <v>1342</v>
      </c>
    </row>
    <row r="230" s="2" customFormat="1">
      <c r="A230" s="39"/>
      <c r="B230" s="40"/>
      <c r="C230" s="41"/>
      <c r="D230" s="231" t="s">
        <v>302</v>
      </c>
      <c r="E230" s="41"/>
      <c r="F230" s="232" t="s">
        <v>1343</v>
      </c>
      <c r="G230" s="41"/>
      <c r="H230" s="41"/>
      <c r="I230" s="233"/>
      <c r="J230" s="41"/>
      <c r="K230" s="41"/>
      <c r="L230" s="45"/>
      <c r="M230" s="234"/>
      <c r="N230" s="235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302</v>
      </c>
      <c r="AU230" s="18" t="s">
        <v>80</v>
      </c>
    </row>
    <row r="231" s="2" customFormat="1" ht="16.5" customHeight="1">
      <c r="A231" s="39"/>
      <c r="B231" s="40"/>
      <c r="C231" s="259" t="s">
        <v>720</v>
      </c>
      <c r="D231" s="259" t="s">
        <v>381</v>
      </c>
      <c r="E231" s="260" t="s">
        <v>1344</v>
      </c>
      <c r="F231" s="261" t="s">
        <v>1345</v>
      </c>
      <c r="G231" s="262" t="s">
        <v>443</v>
      </c>
      <c r="H231" s="263">
        <v>5</v>
      </c>
      <c r="I231" s="264"/>
      <c r="J231" s="265">
        <f>ROUND(I231*H231,2)</f>
        <v>0</v>
      </c>
      <c r="K231" s="261" t="s">
        <v>300</v>
      </c>
      <c r="L231" s="266"/>
      <c r="M231" s="267" t="s">
        <v>19</v>
      </c>
      <c r="N231" s="268" t="s">
        <v>41</v>
      </c>
      <c r="O231" s="85"/>
      <c r="P231" s="215">
        <f>O231*H231</f>
        <v>0</v>
      </c>
      <c r="Q231" s="215">
        <v>0.029499999999999998</v>
      </c>
      <c r="R231" s="215">
        <f>Q231*H231</f>
        <v>0.14749999999999999</v>
      </c>
      <c r="S231" s="215">
        <v>0</v>
      </c>
      <c r="T231" s="21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7" t="s">
        <v>183</v>
      </c>
      <c r="AT231" s="217" t="s">
        <v>381</v>
      </c>
      <c r="AU231" s="217" t="s">
        <v>80</v>
      </c>
      <c r="AY231" s="18" t="s">
        <v>154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78</v>
      </c>
      <c r="BK231" s="218">
        <f>ROUND(I231*H231,2)</f>
        <v>0</v>
      </c>
      <c r="BL231" s="18" t="s">
        <v>168</v>
      </c>
      <c r="BM231" s="217" t="s">
        <v>1346</v>
      </c>
    </row>
    <row r="232" s="2" customFormat="1" ht="16.5" customHeight="1">
      <c r="A232" s="39"/>
      <c r="B232" s="40"/>
      <c r="C232" s="259" t="s">
        <v>724</v>
      </c>
      <c r="D232" s="259" t="s">
        <v>381</v>
      </c>
      <c r="E232" s="260" t="s">
        <v>1347</v>
      </c>
      <c r="F232" s="261" t="s">
        <v>1348</v>
      </c>
      <c r="G232" s="262" t="s">
        <v>443</v>
      </c>
      <c r="H232" s="263">
        <v>5</v>
      </c>
      <c r="I232" s="264"/>
      <c r="J232" s="265">
        <f>ROUND(I232*H232,2)</f>
        <v>0</v>
      </c>
      <c r="K232" s="261" t="s">
        <v>300</v>
      </c>
      <c r="L232" s="266"/>
      <c r="M232" s="267" t="s">
        <v>19</v>
      </c>
      <c r="N232" s="268" t="s">
        <v>41</v>
      </c>
      <c r="O232" s="85"/>
      <c r="P232" s="215">
        <f>O232*H232</f>
        <v>0</v>
      </c>
      <c r="Q232" s="215">
        <v>0.0025000000000000001</v>
      </c>
      <c r="R232" s="215">
        <f>Q232*H232</f>
        <v>0.012500000000000001</v>
      </c>
      <c r="S232" s="215">
        <v>0</v>
      </c>
      <c r="T232" s="21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7" t="s">
        <v>183</v>
      </c>
      <c r="AT232" s="217" t="s">
        <v>381</v>
      </c>
      <c r="AU232" s="217" t="s">
        <v>80</v>
      </c>
      <c r="AY232" s="18" t="s">
        <v>154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78</v>
      </c>
      <c r="BK232" s="218">
        <f>ROUND(I232*H232,2)</f>
        <v>0</v>
      </c>
      <c r="BL232" s="18" t="s">
        <v>168</v>
      </c>
      <c r="BM232" s="217" t="s">
        <v>1349</v>
      </c>
    </row>
    <row r="233" s="2" customFormat="1" ht="16.5" customHeight="1">
      <c r="A233" s="39"/>
      <c r="B233" s="40"/>
      <c r="C233" s="206" t="s">
        <v>729</v>
      </c>
      <c r="D233" s="206" t="s">
        <v>155</v>
      </c>
      <c r="E233" s="207" t="s">
        <v>1350</v>
      </c>
      <c r="F233" s="208" t="s">
        <v>1351</v>
      </c>
      <c r="G233" s="209" t="s">
        <v>443</v>
      </c>
      <c r="H233" s="210">
        <v>13</v>
      </c>
      <c r="I233" s="211"/>
      <c r="J233" s="212">
        <f>ROUND(I233*H233,2)</f>
        <v>0</v>
      </c>
      <c r="K233" s="208" t="s">
        <v>300</v>
      </c>
      <c r="L233" s="45"/>
      <c r="M233" s="213" t="s">
        <v>19</v>
      </c>
      <c r="N233" s="214" t="s">
        <v>41</v>
      </c>
      <c r="O233" s="85"/>
      <c r="P233" s="215">
        <f>O233*H233</f>
        <v>0</v>
      </c>
      <c r="Q233" s="215">
        <v>0.00033</v>
      </c>
      <c r="R233" s="215">
        <f>Q233*H233</f>
        <v>0.0042900000000000004</v>
      </c>
      <c r="S233" s="215">
        <v>0</v>
      </c>
      <c r="T233" s="21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7" t="s">
        <v>168</v>
      </c>
      <c r="AT233" s="217" t="s">
        <v>155</v>
      </c>
      <c r="AU233" s="217" t="s">
        <v>80</v>
      </c>
      <c r="AY233" s="18" t="s">
        <v>154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78</v>
      </c>
      <c r="BK233" s="218">
        <f>ROUND(I233*H233,2)</f>
        <v>0</v>
      </c>
      <c r="BL233" s="18" t="s">
        <v>168</v>
      </c>
      <c r="BM233" s="217" t="s">
        <v>1352</v>
      </c>
    </row>
    <row r="234" s="2" customFormat="1">
      <c r="A234" s="39"/>
      <c r="B234" s="40"/>
      <c r="C234" s="41"/>
      <c r="D234" s="231" t="s">
        <v>302</v>
      </c>
      <c r="E234" s="41"/>
      <c r="F234" s="232" t="s">
        <v>1353</v>
      </c>
      <c r="G234" s="41"/>
      <c r="H234" s="41"/>
      <c r="I234" s="233"/>
      <c r="J234" s="41"/>
      <c r="K234" s="41"/>
      <c r="L234" s="45"/>
      <c r="M234" s="234"/>
      <c r="N234" s="23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302</v>
      </c>
      <c r="AU234" s="18" t="s">
        <v>80</v>
      </c>
    </row>
    <row r="235" s="13" customFormat="1">
      <c r="A235" s="13"/>
      <c r="B235" s="236"/>
      <c r="C235" s="237"/>
      <c r="D235" s="238" t="s">
        <v>322</v>
      </c>
      <c r="E235" s="239" t="s">
        <v>19</v>
      </c>
      <c r="F235" s="240" t="s">
        <v>202</v>
      </c>
      <c r="G235" s="237"/>
      <c r="H235" s="241">
        <v>13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322</v>
      </c>
      <c r="AU235" s="247" t="s">
        <v>80</v>
      </c>
      <c r="AV235" s="13" t="s">
        <v>80</v>
      </c>
      <c r="AW235" s="13" t="s">
        <v>32</v>
      </c>
      <c r="AX235" s="13" t="s">
        <v>78</v>
      </c>
      <c r="AY235" s="247" t="s">
        <v>154</v>
      </c>
    </row>
    <row r="236" s="2" customFormat="1" ht="16.5" customHeight="1">
      <c r="A236" s="39"/>
      <c r="B236" s="40"/>
      <c r="C236" s="206" t="s">
        <v>733</v>
      </c>
      <c r="D236" s="206" t="s">
        <v>155</v>
      </c>
      <c r="E236" s="207" t="s">
        <v>766</v>
      </c>
      <c r="F236" s="208" t="s">
        <v>767</v>
      </c>
      <c r="G236" s="209" t="s">
        <v>310</v>
      </c>
      <c r="H236" s="210">
        <v>449.89999999999998</v>
      </c>
      <c r="I236" s="211"/>
      <c r="J236" s="212">
        <f>ROUND(I236*H236,2)</f>
        <v>0</v>
      </c>
      <c r="K236" s="208" t="s">
        <v>300</v>
      </c>
      <c r="L236" s="45"/>
      <c r="M236" s="213" t="s">
        <v>19</v>
      </c>
      <c r="N236" s="214" t="s">
        <v>41</v>
      </c>
      <c r="O236" s="85"/>
      <c r="P236" s="215">
        <f>O236*H236</f>
        <v>0</v>
      </c>
      <c r="Q236" s="215">
        <v>0.00020000000000000001</v>
      </c>
      <c r="R236" s="215">
        <f>Q236*H236</f>
        <v>0.089980000000000004</v>
      </c>
      <c r="S236" s="215">
        <v>0</v>
      </c>
      <c r="T236" s="21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7" t="s">
        <v>168</v>
      </c>
      <c r="AT236" s="217" t="s">
        <v>155</v>
      </c>
      <c r="AU236" s="217" t="s">
        <v>80</v>
      </c>
      <c r="AY236" s="18" t="s">
        <v>154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8" t="s">
        <v>78</v>
      </c>
      <c r="BK236" s="218">
        <f>ROUND(I236*H236,2)</f>
        <v>0</v>
      </c>
      <c r="BL236" s="18" t="s">
        <v>168</v>
      </c>
      <c r="BM236" s="217" t="s">
        <v>1354</v>
      </c>
    </row>
    <row r="237" s="2" customFormat="1">
      <c r="A237" s="39"/>
      <c r="B237" s="40"/>
      <c r="C237" s="41"/>
      <c r="D237" s="231" t="s">
        <v>302</v>
      </c>
      <c r="E237" s="41"/>
      <c r="F237" s="232" t="s">
        <v>769</v>
      </c>
      <c r="G237" s="41"/>
      <c r="H237" s="41"/>
      <c r="I237" s="233"/>
      <c r="J237" s="41"/>
      <c r="K237" s="41"/>
      <c r="L237" s="45"/>
      <c r="M237" s="234"/>
      <c r="N237" s="23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302</v>
      </c>
      <c r="AU237" s="18" t="s">
        <v>80</v>
      </c>
    </row>
    <row r="238" s="13" customFormat="1">
      <c r="A238" s="13"/>
      <c r="B238" s="236"/>
      <c r="C238" s="237"/>
      <c r="D238" s="238" t="s">
        <v>322</v>
      </c>
      <c r="E238" s="239" t="s">
        <v>19</v>
      </c>
      <c r="F238" s="240" t="s">
        <v>1287</v>
      </c>
      <c r="G238" s="237"/>
      <c r="H238" s="241">
        <v>181.09999999999999</v>
      </c>
      <c r="I238" s="242"/>
      <c r="J238" s="237"/>
      <c r="K238" s="237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322</v>
      </c>
      <c r="AU238" s="247" t="s">
        <v>80</v>
      </c>
      <c r="AV238" s="13" t="s">
        <v>80</v>
      </c>
      <c r="AW238" s="13" t="s">
        <v>32</v>
      </c>
      <c r="AX238" s="13" t="s">
        <v>70</v>
      </c>
      <c r="AY238" s="247" t="s">
        <v>154</v>
      </c>
    </row>
    <row r="239" s="13" customFormat="1">
      <c r="A239" s="13"/>
      <c r="B239" s="236"/>
      <c r="C239" s="237"/>
      <c r="D239" s="238" t="s">
        <v>322</v>
      </c>
      <c r="E239" s="239" t="s">
        <v>19</v>
      </c>
      <c r="F239" s="240" t="s">
        <v>1288</v>
      </c>
      <c r="G239" s="237"/>
      <c r="H239" s="241">
        <v>156.80000000000001</v>
      </c>
      <c r="I239" s="242"/>
      <c r="J239" s="237"/>
      <c r="K239" s="237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322</v>
      </c>
      <c r="AU239" s="247" t="s">
        <v>80</v>
      </c>
      <c r="AV239" s="13" t="s">
        <v>80</v>
      </c>
      <c r="AW239" s="13" t="s">
        <v>32</v>
      </c>
      <c r="AX239" s="13" t="s">
        <v>70</v>
      </c>
      <c r="AY239" s="247" t="s">
        <v>154</v>
      </c>
    </row>
    <row r="240" s="13" customFormat="1">
      <c r="A240" s="13"/>
      <c r="B240" s="236"/>
      <c r="C240" s="237"/>
      <c r="D240" s="238" t="s">
        <v>322</v>
      </c>
      <c r="E240" s="239" t="s">
        <v>19</v>
      </c>
      <c r="F240" s="240" t="s">
        <v>1355</v>
      </c>
      <c r="G240" s="237"/>
      <c r="H240" s="241">
        <v>112</v>
      </c>
      <c r="I240" s="242"/>
      <c r="J240" s="237"/>
      <c r="K240" s="237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322</v>
      </c>
      <c r="AU240" s="247" t="s">
        <v>80</v>
      </c>
      <c r="AV240" s="13" t="s">
        <v>80</v>
      </c>
      <c r="AW240" s="13" t="s">
        <v>32</v>
      </c>
      <c r="AX240" s="13" t="s">
        <v>70</v>
      </c>
      <c r="AY240" s="247" t="s">
        <v>154</v>
      </c>
    </row>
    <row r="241" s="14" customFormat="1">
      <c r="A241" s="14"/>
      <c r="B241" s="248"/>
      <c r="C241" s="249"/>
      <c r="D241" s="238" t="s">
        <v>322</v>
      </c>
      <c r="E241" s="250" t="s">
        <v>19</v>
      </c>
      <c r="F241" s="251" t="s">
        <v>325</v>
      </c>
      <c r="G241" s="249"/>
      <c r="H241" s="252">
        <v>449.89999999999998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8" t="s">
        <v>322</v>
      </c>
      <c r="AU241" s="258" t="s">
        <v>80</v>
      </c>
      <c r="AV241" s="14" t="s">
        <v>168</v>
      </c>
      <c r="AW241" s="14" t="s">
        <v>32</v>
      </c>
      <c r="AX241" s="14" t="s">
        <v>78</v>
      </c>
      <c r="AY241" s="258" t="s">
        <v>154</v>
      </c>
    </row>
    <row r="242" s="2" customFormat="1" ht="16.5" customHeight="1">
      <c r="A242" s="39"/>
      <c r="B242" s="40"/>
      <c r="C242" s="206" t="s">
        <v>737</v>
      </c>
      <c r="D242" s="206" t="s">
        <v>155</v>
      </c>
      <c r="E242" s="207" t="s">
        <v>771</v>
      </c>
      <c r="F242" s="208" t="s">
        <v>772</v>
      </c>
      <c r="G242" s="209" t="s">
        <v>310</v>
      </c>
      <c r="H242" s="210">
        <v>337.89999999999998</v>
      </c>
      <c r="I242" s="211"/>
      <c r="J242" s="212">
        <f>ROUND(I242*H242,2)</f>
        <v>0</v>
      </c>
      <c r="K242" s="208" t="s">
        <v>300</v>
      </c>
      <c r="L242" s="45"/>
      <c r="M242" s="213" t="s">
        <v>19</v>
      </c>
      <c r="N242" s="214" t="s">
        <v>41</v>
      </c>
      <c r="O242" s="85"/>
      <c r="P242" s="215">
        <f>O242*H242</f>
        <v>0</v>
      </c>
      <c r="Q242" s="215">
        <v>9.0000000000000006E-05</v>
      </c>
      <c r="R242" s="215">
        <f>Q242*H242</f>
        <v>0.030411000000000001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168</v>
      </c>
      <c r="AT242" s="217" t="s">
        <v>155</v>
      </c>
      <c r="AU242" s="217" t="s">
        <v>80</v>
      </c>
      <c r="AY242" s="18" t="s">
        <v>154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78</v>
      </c>
      <c r="BK242" s="218">
        <f>ROUND(I242*H242,2)</f>
        <v>0</v>
      </c>
      <c r="BL242" s="18" t="s">
        <v>168</v>
      </c>
      <c r="BM242" s="217" t="s">
        <v>1356</v>
      </c>
    </row>
    <row r="243" s="2" customFormat="1">
      <c r="A243" s="39"/>
      <c r="B243" s="40"/>
      <c r="C243" s="41"/>
      <c r="D243" s="231" t="s">
        <v>302</v>
      </c>
      <c r="E243" s="41"/>
      <c r="F243" s="232" t="s">
        <v>774</v>
      </c>
      <c r="G243" s="41"/>
      <c r="H243" s="41"/>
      <c r="I243" s="233"/>
      <c r="J243" s="41"/>
      <c r="K243" s="41"/>
      <c r="L243" s="45"/>
      <c r="M243" s="234"/>
      <c r="N243" s="235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302</v>
      </c>
      <c r="AU243" s="18" t="s">
        <v>80</v>
      </c>
    </row>
    <row r="244" s="13" customFormat="1">
      <c r="A244" s="13"/>
      <c r="B244" s="236"/>
      <c r="C244" s="237"/>
      <c r="D244" s="238" t="s">
        <v>322</v>
      </c>
      <c r="E244" s="239" t="s">
        <v>19</v>
      </c>
      <c r="F244" s="240" t="s">
        <v>1287</v>
      </c>
      <c r="G244" s="237"/>
      <c r="H244" s="241">
        <v>181.09999999999999</v>
      </c>
      <c r="I244" s="242"/>
      <c r="J244" s="237"/>
      <c r="K244" s="237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322</v>
      </c>
      <c r="AU244" s="247" t="s">
        <v>80</v>
      </c>
      <c r="AV244" s="13" t="s">
        <v>80</v>
      </c>
      <c r="AW244" s="13" t="s">
        <v>32</v>
      </c>
      <c r="AX244" s="13" t="s">
        <v>70</v>
      </c>
      <c r="AY244" s="247" t="s">
        <v>154</v>
      </c>
    </row>
    <row r="245" s="13" customFormat="1">
      <c r="A245" s="13"/>
      <c r="B245" s="236"/>
      <c r="C245" s="237"/>
      <c r="D245" s="238" t="s">
        <v>322</v>
      </c>
      <c r="E245" s="239" t="s">
        <v>19</v>
      </c>
      <c r="F245" s="240" t="s">
        <v>1288</v>
      </c>
      <c r="G245" s="237"/>
      <c r="H245" s="241">
        <v>156.80000000000001</v>
      </c>
      <c r="I245" s="242"/>
      <c r="J245" s="237"/>
      <c r="K245" s="237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322</v>
      </c>
      <c r="AU245" s="247" t="s">
        <v>80</v>
      </c>
      <c r="AV245" s="13" t="s">
        <v>80</v>
      </c>
      <c r="AW245" s="13" t="s">
        <v>32</v>
      </c>
      <c r="AX245" s="13" t="s">
        <v>70</v>
      </c>
      <c r="AY245" s="247" t="s">
        <v>154</v>
      </c>
    </row>
    <row r="246" s="14" customFormat="1">
      <c r="A246" s="14"/>
      <c r="B246" s="248"/>
      <c r="C246" s="249"/>
      <c r="D246" s="238" t="s">
        <v>322</v>
      </c>
      <c r="E246" s="250" t="s">
        <v>19</v>
      </c>
      <c r="F246" s="251" t="s">
        <v>325</v>
      </c>
      <c r="G246" s="249"/>
      <c r="H246" s="252">
        <v>337.89999999999998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322</v>
      </c>
      <c r="AU246" s="258" t="s">
        <v>80</v>
      </c>
      <c r="AV246" s="14" t="s">
        <v>168</v>
      </c>
      <c r="AW246" s="14" t="s">
        <v>32</v>
      </c>
      <c r="AX246" s="14" t="s">
        <v>78</v>
      </c>
      <c r="AY246" s="258" t="s">
        <v>154</v>
      </c>
    </row>
    <row r="247" s="11" customFormat="1" ht="22.8" customHeight="1">
      <c r="A247" s="11"/>
      <c r="B247" s="192"/>
      <c r="C247" s="193"/>
      <c r="D247" s="194" t="s">
        <v>69</v>
      </c>
      <c r="E247" s="229" t="s">
        <v>501</v>
      </c>
      <c r="F247" s="229" t="s">
        <v>502</v>
      </c>
      <c r="G247" s="193"/>
      <c r="H247" s="193"/>
      <c r="I247" s="196"/>
      <c r="J247" s="230">
        <f>BK247</f>
        <v>0</v>
      </c>
      <c r="K247" s="193"/>
      <c r="L247" s="198"/>
      <c r="M247" s="199"/>
      <c r="N247" s="200"/>
      <c r="O247" s="200"/>
      <c r="P247" s="201">
        <f>SUM(P248:P256)</f>
        <v>0</v>
      </c>
      <c r="Q247" s="200"/>
      <c r="R247" s="201">
        <f>SUM(R248:R256)</f>
        <v>0</v>
      </c>
      <c r="S247" s="200"/>
      <c r="T247" s="202">
        <f>SUM(T248:T256)</f>
        <v>0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R247" s="203" t="s">
        <v>78</v>
      </c>
      <c r="AT247" s="204" t="s">
        <v>69</v>
      </c>
      <c r="AU247" s="204" t="s">
        <v>78</v>
      </c>
      <c r="AY247" s="203" t="s">
        <v>154</v>
      </c>
      <c r="BK247" s="205">
        <f>SUM(BK248:BK256)</f>
        <v>0</v>
      </c>
    </row>
    <row r="248" s="2" customFormat="1" ht="21.75" customHeight="1">
      <c r="A248" s="39"/>
      <c r="B248" s="40"/>
      <c r="C248" s="206" t="s">
        <v>742</v>
      </c>
      <c r="D248" s="206" t="s">
        <v>155</v>
      </c>
      <c r="E248" s="207" t="s">
        <v>504</v>
      </c>
      <c r="F248" s="208" t="s">
        <v>505</v>
      </c>
      <c r="G248" s="209" t="s">
        <v>384</v>
      </c>
      <c r="H248" s="210">
        <v>26.399999999999999</v>
      </c>
      <c r="I248" s="211"/>
      <c r="J248" s="212">
        <f>ROUND(I248*H248,2)</f>
        <v>0</v>
      </c>
      <c r="K248" s="208" t="s">
        <v>300</v>
      </c>
      <c r="L248" s="45"/>
      <c r="M248" s="213" t="s">
        <v>19</v>
      </c>
      <c r="N248" s="214" t="s">
        <v>41</v>
      </c>
      <c r="O248" s="85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7" t="s">
        <v>168</v>
      </c>
      <c r="AT248" s="217" t="s">
        <v>155</v>
      </c>
      <c r="AU248" s="217" t="s">
        <v>80</v>
      </c>
      <c r="AY248" s="18" t="s">
        <v>154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78</v>
      </c>
      <c r="BK248" s="218">
        <f>ROUND(I248*H248,2)</f>
        <v>0</v>
      </c>
      <c r="BL248" s="18" t="s">
        <v>168</v>
      </c>
      <c r="BM248" s="217" t="s">
        <v>1357</v>
      </c>
    </row>
    <row r="249" s="2" customFormat="1">
      <c r="A249" s="39"/>
      <c r="B249" s="40"/>
      <c r="C249" s="41"/>
      <c r="D249" s="231" t="s">
        <v>302</v>
      </c>
      <c r="E249" s="41"/>
      <c r="F249" s="232" t="s">
        <v>507</v>
      </c>
      <c r="G249" s="41"/>
      <c r="H249" s="41"/>
      <c r="I249" s="233"/>
      <c r="J249" s="41"/>
      <c r="K249" s="41"/>
      <c r="L249" s="45"/>
      <c r="M249" s="234"/>
      <c r="N249" s="235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302</v>
      </c>
      <c r="AU249" s="18" t="s">
        <v>80</v>
      </c>
    </row>
    <row r="250" s="2" customFormat="1" ht="24.15" customHeight="1">
      <c r="A250" s="39"/>
      <c r="B250" s="40"/>
      <c r="C250" s="206" t="s">
        <v>747</v>
      </c>
      <c r="D250" s="206" t="s">
        <v>155</v>
      </c>
      <c r="E250" s="207" t="s">
        <v>509</v>
      </c>
      <c r="F250" s="208" t="s">
        <v>510</v>
      </c>
      <c r="G250" s="209" t="s">
        <v>384</v>
      </c>
      <c r="H250" s="210">
        <v>26.399999999999999</v>
      </c>
      <c r="I250" s="211"/>
      <c r="J250" s="212">
        <f>ROUND(I250*H250,2)</f>
        <v>0</v>
      </c>
      <c r="K250" s="208" t="s">
        <v>300</v>
      </c>
      <c r="L250" s="45"/>
      <c r="M250" s="213" t="s">
        <v>19</v>
      </c>
      <c r="N250" s="214" t="s">
        <v>41</v>
      </c>
      <c r="O250" s="85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7" t="s">
        <v>168</v>
      </c>
      <c r="AT250" s="217" t="s">
        <v>155</v>
      </c>
      <c r="AU250" s="217" t="s">
        <v>80</v>
      </c>
      <c r="AY250" s="18" t="s">
        <v>154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78</v>
      </c>
      <c r="BK250" s="218">
        <f>ROUND(I250*H250,2)</f>
        <v>0</v>
      </c>
      <c r="BL250" s="18" t="s">
        <v>168</v>
      </c>
      <c r="BM250" s="217" t="s">
        <v>1358</v>
      </c>
    </row>
    <row r="251" s="2" customFormat="1">
      <c r="A251" s="39"/>
      <c r="B251" s="40"/>
      <c r="C251" s="41"/>
      <c r="D251" s="231" t="s">
        <v>302</v>
      </c>
      <c r="E251" s="41"/>
      <c r="F251" s="232" t="s">
        <v>512</v>
      </c>
      <c r="G251" s="41"/>
      <c r="H251" s="41"/>
      <c r="I251" s="233"/>
      <c r="J251" s="41"/>
      <c r="K251" s="41"/>
      <c r="L251" s="45"/>
      <c r="M251" s="234"/>
      <c r="N251" s="235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302</v>
      </c>
      <c r="AU251" s="18" t="s">
        <v>80</v>
      </c>
    </row>
    <row r="252" s="2" customFormat="1" ht="24.15" customHeight="1">
      <c r="A252" s="39"/>
      <c r="B252" s="40"/>
      <c r="C252" s="206" t="s">
        <v>749</v>
      </c>
      <c r="D252" s="206" t="s">
        <v>155</v>
      </c>
      <c r="E252" s="207" t="s">
        <v>514</v>
      </c>
      <c r="F252" s="208" t="s">
        <v>515</v>
      </c>
      <c r="G252" s="209" t="s">
        <v>384</v>
      </c>
      <c r="H252" s="210">
        <v>237.59999999999999</v>
      </c>
      <c r="I252" s="211"/>
      <c r="J252" s="212">
        <f>ROUND(I252*H252,2)</f>
        <v>0</v>
      </c>
      <c r="K252" s="208" t="s">
        <v>300</v>
      </c>
      <c r="L252" s="45"/>
      <c r="M252" s="213" t="s">
        <v>19</v>
      </c>
      <c r="N252" s="214" t="s">
        <v>41</v>
      </c>
      <c r="O252" s="85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7" t="s">
        <v>168</v>
      </c>
      <c r="AT252" s="217" t="s">
        <v>155</v>
      </c>
      <c r="AU252" s="217" t="s">
        <v>80</v>
      </c>
      <c r="AY252" s="18" t="s">
        <v>154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78</v>
      </c>
      <c r="BK252" s="218">
        <f>ROUND(I252*H252,2)</f>
        <v>0</v>
      </c>
      <c r="BL252" s="18" t="s">
        <v>168</v>
      </c>
      <c r="BM252" s="217" t="s">
        <v>1359</v>
      </c>
    </row>
    <row r="253" s="2" customFormat="1">
      <c r="A253" s="39"/>
      <c r="B253" s="40"/>
      <c r="C253" s="41"/>
      <c r="D253" s="231" t="s">
        <v>302</v>
      </c>
      <c r="E253" s="41"/>
      <c r="F253" s="232" t="s">
        <v>517</v>
      </c>
      <c r="G253" s="41"/>
      <c r="H253" s="41"/>
      <c r="I253" s="233"/>
      <c r="J253" s="41"/>
      <c r="K253" s="41"/>
      <c r="L253" s="45"/>
      <c r="M253" s="234"/>
      <c r="N253" s="23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302</v>
      </c>
      <c r="AU253" s="18" t="s">
        <v>80</v>
      </c>
    </row>
    <row r="254" s="13" customFormat="1">
      <c r="A254" s="13"/>
      <c r="B254" s="236"/>
      <c r="C254" s="237"/>
      <c r="D254" s="238" t="s">
        <v>322</v>
      </c>
      <c r="E254" s="237"/>
      <c r="F254" s="240" t="s">
        <v>1360</v>
      </c>
      <c r="G254" s="237"/>
      <c r="H254" s="241">
        <v>237.59999999999999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322</v>
      </c>
      <c r="AU254" s="247" t="s">
        <v>80</v>
      </c>
      <c r="AV254" s="13" t="s">
        <v>80</v>
      </c>
      <c r="AW254" s="13" t="s">
        <v>4</v>
      </c>
      <c r="AX254" s="13" t="s">
        <v>78</v>
      </c>
      <c r="AY254" s="247" t="s">
        <v>154</v>
      </c>
    </row>
    <row r="255" s="2" customFormat="1" ht="24.15" customHeight="1">
      <c r="A255" s="39"/>
      <c r="B255" s="40"/>
      <c r="C255" s="206" t="s">
        <v>753</v>
      </c>
      <c r="D255" s="206" t="s">
        <v>155</v>
      </c>
      <c r="E255" s="207" t="s">
        <v>520</v>
      </c>
      <c r="F255" s="208" t="s">
        <v>521</v>
      </c>
      <c r="G255" s="209" t="s">
        <v>384</v>
      </c>
      <c r="H255" s="210">
        <v>26.399999999999999</v>
      </c>
      <c r="I255" s="211"/>
      <c r="J255" s="212">
        <f>ROUND(I255*H255,2)</f>
        <v>0</v>
      </c>
      <c r="K255" s="208" t="s">
        <v>300</v>
      </c>
      <c r="L255" s="45"/>
      <c r="M255" s="213" t="s">
        <v>19</v>
      </c>
      <c r="N255" s="214" t="s">
        <v>41</v>
      </c>
      <c r="O255" s="85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7" t="s">
        <v>168</v>
      </c>
      <c r="AT255" s="217" t="s">
        <v>155</v>
      </c>
      <c r="AU255" s="217" t="s">
        <v>80</v>
      </c>
      <c r="AY255" s="18" t="s">
        <v>154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78</v>
      </c>
      <c r="BK255" s="218">
        <f>ROUND(I255*H255,2)</f>
        <v>0</v>
      </c>
      <c r="BL255" s="18" t="s">
        <v>168</v>
      </c>
      <c r="BM255" s="217" t="s">
        <v>1361</v>
      </c>
    </row>
    <row r="256" s="2" customFormat="1">
      <c r="A256" s="39"/>
      <c r="B256" s="40"/>
      <c r="C256" s="41"/>
      <c r="D256" s="231" t="s">
        <v>302</v>
      </c>
      <c r="E256" s="41"/>
      <c r="F256" s="232" t="s">
        <v>523</v>
      </c>
      <c r="G256" s="41"/>
      <c r="H256" s="41"/>
      <c r="I256" s="233"/>
      <c r="J256" s="41"/>
      <c r="K256" s="41"/>
      <c r="L256" s="45"/>
      <c r="M256" s="234"/>
      <c r="N256" s="235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302</v>
      </c>
      <c r="AU256" s="18" t="s">
        <v>80</v>
      </c>
    </row>
    <row r="257" s="11" customFormat="1" ht="22.8" customHeight="1">
      <c r="A257" s="11"/>
      <c r="B257" s="192"/>
      <c r="C257" s="193"/>
      <c r="D257" s="194" t="s">
        <v>69</v>
      </c>
      <c r="E257" s="229" t="s">
        <v>524</v>
      </c>
      <c r="F257" s="229" t="s">
        <v>525</v>
      </c>
      <c r="G257" s="193"/>
      <c r="H257" s="193"/>
      <c r="I257" s="196"/>
      <c r="J257" s="230">
        <f>BK257</f>
        <v>0</v>
      </c>
      <c r="K257" s="193"/>
      <c r="L257" s="198"/>
      <c r="M257" s="199"/>
      <c r="N257" s="200"/>
      <c r="O257" s="200"/>
      <c r="P257" s="201">
        <f>SUM(P258:P259)</f>
        <v>0</v>
      </c>
      <c r="Q257" s="200"/>
      <c r="R257" s="201">
        <f>SUM(R258:R259)</f>
        <v>0</v>
      </c>
      <c r="S257" s="200"/>
      <c r="T257" s="202">
        <f>SUM(T258:T259)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203" t="s">
        <v>78</v>
      </c>
      <c r="AT257" s="204" t="s">
        <v>69</v>
      </c>
      <c r="AU257" s="204" t="s">
        <v>78</v>
      </c>
      <c r="AY257" s="203" t="s">
        <v>154</v>
      </c>
      <c r="BK257" s="205">
        <f>SUM(BK258:BK259)</f>
        <v>0</v>
      </c>
    </row>
    <row r="258" s="2" customFormat="1" ht="24.15" customHeight="1">
      <c r="A258" s="39"/>
      <c r="B258" s="40"/>
      <c r="C258" s="206" t="s">
        <v>755</v>
      </c>
      <c r="D258" s="206" t="s">
        <v>155</v>
      </c>
      <c r="E258" s="207" t="s">
        <v>527</v>
      </c>
      <c r="F258" s="208" t="s">
        <v>528</v>
      </c>
      <c r="G258" s="209" t="s">
        <v>384</v>
      </c>
      <c r="H258" s="210">
        <v>186.93700000000001</v>
      </c>
      <c r="I258" s="211"/>
      <c r="J258" s="212">
        <f>ROUND(I258*H258,2)</f>
        <v>0</v>
      </c>
      <c r="K258" s="208" t="s">
        <v>300</v>
      </c>
      <c r="L258" s="45"/>
      <c r="M258" s="213" t="s">
        <v>19</v>
      </c>
      <c r="N258" s="214" t="s">
        <v>41</v>
      </c>
      <c r="O258" s="85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7" t="s">
        <v>168</v>
      </c>
      <c r="AT258" s="217" t="s">
        <v>155</v>
      </c>
      <c r="AU258" s="217" t="s">
        <v>80</v>
      </c>
      <c r="AY258" s="18" t="s">
        <v>154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78</v>
      </c>
      <c r="BK258" s="218">
        <f>ROUND(I258*H258,2)</f>
        <v>0</v>
      </c>
      <c r="BL258" s="18" t="s">
        <v>168</v>
      </c>
      <c r="BM258" s="217" t="s">
        <v>1362</v>
      </c>
    </row>
    <row r="259" s="2" customFormat="1">
      <c r="A259" s="39"/>
      <c r="B259" s="40"/>
      <c r="C259" s="41"/>
      <c r="D259" s="231" t="s">
        <v>302</v>
      </c>
      <c r="E259" s="41"/>
      <c r="F259" s="232" t="s">
        <v>530</v>
      </c>
      <c r="G259" s="41"/>
      <c r="H259" s="41"/>
      <c r="I259" s="233"/>
      <c r="J259" s="41"/>
      <c r="K259" s="41"/>
      <c r="L259" s="45"/>
      <c r="M259" s="269"/>
      <c r="N259" s="270"/>
      <c r="O259" s="221"/>
      <c r="P259" s="221"/>
      <c r="Q259" s="221"/>
      <c r="R259" s="221"/>
      <c r="S259" s="221"/>
      <c r="T259" s="271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302</v>
      </c>
      <c r="AU259" s="18" t="s">
        <v>80</v>
      </c>
    </row>
    <row r="260" s="2" customFormat="1" ht="6.96" customHeight="1">
      <c r="A260" s="39"/>
      <c r="B260" s="60"/>
      <c r="C260" s="61"/>
      <c r="D260" s="61"/>
      <c r="E260" s="61"/>
      <c r="F260" s="61"/>
      <c r="G260" s="61"/>
      <c r="H260" s="61"/>
      <c r="I260" s="61"/>
      <c r="J260" s="61"/>
      <c r="K260" s="61"/>
      <c r="L260" s="45"/>
      <c r="M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</sheetData>
  <sheetProtection sheet="1" autoFilter="0" formatColumns="0" formatRows="0" objects="1" scenarios="1" spinCount="100000" saltValue="yW5E0iKJcN//1kfARCQXLt49tU0uBabS3RhxUIGHnxG5FKLl/8Vhs+eLWX4J2jR2ekmm09DUgFjs2G7ehwiQZg==" hashValue="Km7qEZ70mqCWnpGajLDOMkl4b4nhuvUhoyDnwK0j3+pZ6CGlsjW0+JiVmDMpnmW3JdTgY0i5/AYifD3y+BPA4g==" algorithmName="SHA-512" password="CC35"/>
  <autoFilter ref="C85:K25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113107223"/>
    <hyperlink ref="F92" r:id="rId2" display="https://podminky.urs.cz/item/CS_URS_2025_02/113107242"/>
    <hyperlink ref="F94" r:id="rId3" display="https://podminky.urs.cz/item/CS_URS_2025_02/119001405"/>
    <hyperlink ref="F96" r:id="rId4" display="https://podminky.urs.cz/item/CS_URS_2025_02/119001412"/>
    <hyperlink ref="F98" r:id="rId5" display="https://podminky.urs.cz/item/CS_URS_2025_02/132254204"/>
    <hyperlink ref="F104" r:id="rId6" display="https://podminky.urs.cz/item/CS_URS_2025_02/132312221"/>
    <hyperlink ref="F106" r:id="rId7" display="https://podminky.urs.cz/item/CS_URS_2025_02/132354204"/>
    <hyperlink ref="F111" r:id="rId8" display="https://podminky.urs.cz/item/CS_URS_2025_02/132454204"/>
    <hyperlink ref="F116" r:id="rId9" display="https://podminky.urs.cz/item/CS_URS_2025_02/132554204"/>
    <hyperlink ref="F121" r:id="rId10" display="https://podminky.urs.cz/item/CS_URS_2025_02/151101102"/>
    <hyperlink ref="F126" r:id="rId11" display="https://podminky.urs.cz/item/CS_URS_2025_02/151101112"/>
    <hyperlink ref="F131" r:id="rId12" display="https://podminky.urs.cz/item/CS_URS_2025_02/162351123"/>
    <hyperlink ref="F134" r:id="rId13" display="https://podminky.urs.cz/item/CS_URS_2025_02/162751157"/>
    <hyperlink ref="F138" r:id="rId14" display="https://podminky.urs.cz/item/CS_URS_2025_02/167151112"/>
    <hyperlink ref="F141" r:id="rId15" display="https://podminky.urs.cz/item/CS_URS_2025_02/171201201"/>
    <hyperlink ref="F144" r:id="rId16" display="https://podminky.urs.cz/item/CS_URS_2025_02/174151101"/>
    <hyperlink ref="F147" r:id="rId17" display="https://podminky.urs.cz/item/CS_URS_2025_02/175151101"/>
    <hyperlink ref="F156" r:id="rId18" display="https://podminky.urs.cz/item/CS_URS_2025_02/181951114"/>
    <hyperlink ref="F162" r:id="rId19" display="https://podminky.urs.cz/item/CS_URS_2025_02/321311115"/>
    <hyperlink ref="F165" r:id="rId20" display="https://podminky.urs.cz/item/CS_URS_2025_02/321351010"/>
    <hyperlink ref="F167" r:id="rId21" display="https://podminky.urs.cz/item/CS_URS_2025_02/321352010"/>
    <hyperlink ref="F170" r:id="rId22" display="https://podminky.urs.cz/item/CS_URS_2025_02/451573111"/>
    <hyperlink ref="F176" r:id="rId23" display="https://podminky.urs.cz/item/CS_URS_2025_02/857242122"/>
    <hyperlink ref="F179" r:id="rId24" display="https://podminky.urs.cz/item/CS_URS_2025_02/857244122"/>
    <hyperlink ref="F182" r:id="rId25" display="https://podminky.urs.cz/item/CS_URS_2025_02/857262122"/>
    <hyperlink ref="F185" r:id="rId26" display="https://podminky.urs.cz/item/CS_URS_2025_02/871241211"/>
    <hyperlink ref="F194" r:id="rId27" display="https://podminky.urs.cz/item/CS_URS_2025_02/877241101"/>
    <hyperlink ref="F207" r:id="rId28" display="https://podminky.urs.cz/item/CS_URS_2025_02/891241112"/>
    <hyperlink ref="F211" r:id="rId29" display="https://podminky.urs.cz/item/CS_URS_2025_02/891247112"/>
    <hyperlink ref="F214" r:id="rId30" display="https://podminky.urs.cz/item/CS_URS_2025_02/892241111"/>
    <hyperlink ref="F219" r:id="rId31" display="https://podminky.urs.cz/item/CS_URS_2025_02/892273122"/>
    <hyperlink ref="F224" r:id="rId32" display="https://podminky.urs.cz/item/CS_URS_2025_02/892372111"/>
    <hyperlink ref="F226" r:id="rId33" display="https://podminky.urs.cz/item/CS_URS_2025_02/899401112"/>
    <hyperlink ref="F230" r:id="rId34" display="https://podminky.urs.cz/item/CS_URS_2025_02/899401113"/>
    <hyperlink ref="F234" r:id="rId35" display="https://podminky.urs.cz/item/CS_URS_2025_02/899712111"/>
    <hyperlink ref="F237" r:id="rId36" display="https://podminky.urs.cz/item/CS_URS_2025_02/899721112"/>
    <hyperlink ref="F243" r:id="rId37" display="https://podminky.urs.cz/item/CS_URS_2025_02/899722113"/>
    <hyperlink ref="F249" r:id="rId38" display="https://podminky.urs.cz/item/CS_URS_2025_02/997013501"/>
    <hyperlink ref="F251" r:id="rId39" display="https://podminky.urs.cz/item/CS_URS_2025_02/997013509"/>
    <hyperlink ref="F253" r:id="rId40" display="https://podminky.urs.cz/item/CS_URS_2025_02/997013873"/>
    <hyperlink ref="F256" r:id="rId41" display="https://podminky.urs.cz/item/CS_URS_2025_02/997013875"/>
    <hyperlink ref="F259" r:id="rId42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1363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28. 8. 2025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19</v>
      </c>
      <c r="F24" s="39"/>
      <c r="G24" s="39"/>
      <c r="H24" s="39"/>
      <c r="I24" s="143" t="s">
        <v>28</v>
      </c>
      <c r="J24" s="134" t="s">
        <v>287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ROUND(J81,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3" t="s">
        <v>41</v>
      </c>
      <c r="F33" s="157">
        <f>ROUND((SUM(BE81:BE87)),  2)</f>
        <v>0</v>
      </c>
      <c r="G33" s="39"/>
      <c r="H33" s="39"/>
      <c r="I33" s="158">
        <v>0.20999999999999999</v>
      </c>
      <c r="J33" s="157">
        <f>ROUND(((SUM(BE81:BE87))*I33),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57">
        <f>ROUND((SUM(BF81:BF87)),  2)</f>
        <v>0</v>
      </c>
      <c r="G34" s="39"/>
      <c r="H34" s="39"/>
      <c r="I34" s="158">
        <v>0.12</v>
      </c>
      <c r="J34" s="157">
        <f>ROUND(((SUM(BF81:BF87))*I34),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57">
        <f>ROUND((SUM(BG81:BG87)),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57">
        <f>ROUND((SUM(BH81:BH87)),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ROUND((SUM(BI81:BI87)),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Ořechov - inženýrské sítě pro zástavbu RD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05 - Veřejné osvětlení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Ořechov</v>
      </c>
      <c r="G52" s="41"/>
      <c r="H52" s="41"/>
      <c r="I52" s="33" t="s">
        <v>23</v>
      </c>
      <c r="J52" s="73" t="str">
        <f>IF(J12="","",J12)</f>
        <v>28. 8. 2025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/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68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s="9" customFormat="1" ht="24.96" customHeight="1">
      <c r="A60" s="9"/>
      <c r="B60" s="175"/>
      <c r="C60" s="176"/>
      <c r="D60" s="177" t="s">
        <v>816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126"/>
      <c r="D61" s="225" t="s">
        <v>817</v>
      </c>
      <c r="E61" s="226"/>
      <c r="F61" s="226"/>
      <c r="G61" s="226"/>
      <c r="H61" s="226"/>
      <c r="I61" s="226"/>
      <c r="J61" s="227">
        <f>J83</f>
        <v>0</v>
      </c>
      <c r="K61" s="126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138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0" t="str">
        <f>E7</f>
        <v>Ořechov - inženýrské sítě pro zástavbu RD</v>
      </c>
      <c r="F71" s="33"/>
      <c r="G71" s="33"/>
      <c r="H71" s="33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131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05 - Veřejné osvětlení</v>
      </c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Ořechov</v>
      </c>
      <c r="G75" s="41"/>
      <c r="H75" s="41"/>
      <c r="I75" s="33" t="s">
        <v>23</v>
      </c>
      <c r="J75" s="73" t="str">
        <f>IF(J12="","",J12)</f>
        <v>28. 8. 2025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31</v>
      </c>
      <c r="J77" s="37" t="str">
        <f>E21</f>
        <v xml:space="preserve">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/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81"/>
      <c r="B80" s="182"/>
      <c r="C80" s="183" t="s">
        <v>139</v>
      </c>
      <c r="D80" s="184" t="s">
        <v>55</v>
      </c>
      <c r="E80" s="184" t="s">
        <v>51</v>
      </c>
      <c r="F80" s="184" t="s">
        <v>52</v>
      </c>
      <c r="G80" s="184" t="s">
        <v>140</v>
      </c>
      <c r="H80" s="184" t="s">
        <v>141</v>
      </c>
      <c r="I80" s="184" t="s">
        <v>142</v>
      </c>
      <c r="J80" s="184" t="s">
        <v>135</v>
      </c>
      <c r="K80" s="185" t="s">
        <v>143</v>
      </c>
      <c r="L80" s="186"/>
      <c r="M80" s="93" t="s">
        <v>19</v>
      </c>
      <c r="N80" s="94" t="s">
        <v>40</v>
      </c>
      <c r="O80" s="94" t="s">
        <v>144</v>
      </c>
      <c r="P80" s="94" t="s">
        <v>145</v>
      </c>
      <c r="Q80" s="94" t="s">
        <v>146</v>
      </c>
      <c r="R80" s="94" t="s">
        <v>147</v>
      </c>
      <c r="S80" s="94" t="s">
        <v>148</v>
      </c>
      <c r="T80" s="95" t="s">
        <v>149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39"/>
      <c r="B81" s="40"/>
      <c r="C81" s="100" t="s">
        <v>150</v>
      </c>
      <c r="D81" s="41"/>
      <c r="E81" s="41"/>
      <c r="F81" s="41"/>
      <c r="G81" s="41"/>
      <c r="H81" s="41"/>
      <c r="I81" s="41"/>
      <c r="J81" s="187">
        <f>BK81</f>
        <v>0</v>
      </c>
      <c r="K81" s="41"/>
      <c r="L81" s="45"/>
      <c r="M81" s="96"/>
      <c r="N81" s="188"/>
      <c r="O81" s="97"/>
      <c r="P81" s="189">
        <f>P82</f>
        <v>0</v>
      </c>
      <c r="Q81" s="97"/>
      <c r="R81" s="189">
        <f>R82</f>
        <v>0</v>
      </c>
      <c r="S81" s="97"/>
      <c r="T81" s="19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69</v>
      </c>
      <c r="AU81" s="18" t="s">
        <v>136</v>
      </c>
      <c r="BK81" s="191">
        <f>BK82</f>
        <v>0</v>
      </c>
    </row>
    <row r="82" s="11" customFormat="1" ht="25.92" customHeight="1">
      <c r="A82" s="11"/>
      <c r="B82" s="192"/>
      <c r="C82" s="193"/>
      <c r="D82" s="194" t="s">
        <v>69</v>
      </c>
      <c r="E82" s="195" t="s">
        <v>240</v>
      </c>
      <c r="F82" s="195" t="s">
        <v>818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</v>
      </c>
      <c r="S82" s="200"/>
      <c r="T82" s="202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3" t="s">
        <v>168</v>
      </c>
      <c r="AT82" s="204" t="s">
        <v>69</v>
      </c>
      <c r="AU82" s="204" t="s">
        <v>70</v>
      </c>
      <c r="AY82" s="203" t="s">
        <v>154</v>
      </c>
      <c r="BK82" s="205">
        <f>BK83</f>
        <v>0</v>
      </c>
    </row>
    <row r="83" s="11" customFormat="1" ht="22.8" customHeight="1">
      <c r="A83" s="11"/>
      <c r="B83" s="192"/>
      <c r="C83" s="193"/>
      <c r="D83" s="194" t="s">
        <v>69</v>
      </c>
      <c r="E83" s="229" t="s">
        <v>242</v>
      </c>
      <c r="F83" s="229" t="s">
        <v>819</v>
      </c>
      <c r="G83" s="193"/>
      <c r="H83" s="193"/>
      <c r="I83" s="196"/>
      <c r="J83" s="230">
        <f>BK83</f>
        <v>0</v>
      </c>
      <c r="K83" s="193"/>
      <c r="L83" s="198"/>
      <c r="M83" s="199"/>
      <c r="N83" s="200"/>
      <c r="O83" s="200"/>
      <c r="P83" s="201">
        <f>SUM(P84:P87)</f>
        <v>0</v>
      </c>
      <c r="Q83" s="200"/>
      <c r="R83" s="201">
        <f>SUM(R84:R87)</f>
        <v>0</v>
      </c>
      <c r="S83" s="200"/>
      <c r="T83" s="202">
        <f>SUM(T84:T87)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03" t="s">
        <v>168</v>
      </c>
      <c r="AT83" s="204" t="s">
        <v>69</v>
      </c>
      <c r="AU83" s="204" t="s">
        <v>78</v>
      </c>
      <c r="AY83" s="203" t="s">
        <v>154</v>
      </c>
      <c r="BK83" s="205">
        <f>SUM(BK84:BK87)</f>
        <v>0</v>
      </c>
    </row>
    <row r="84" s="2" customFormat="1" ht="24.15" customHeight="1">
      <c r="A84" s="39"/>
      <c r="B84" s="40"/>
      <c r="C84" s="206" t="s">
        <v>78</v>
      </c>
      <c r="D84" s="206" t="s">
        <v>155</v>
      </c>
      <c r="E84" s="207" t="s">
        <v>1364</v>
      </c>
      <c r="F84" s="208" t="s">
        <v>821</v>
      </c>
      <c r="G84" s="209" t="s">
        <v>246</v>
      </c>
      <c r="H84" s="210">
        <v>1</v>
      </c>
      <c r="I84" s="211"/>
      <c r="J84" s="212">
        <f>ROUND(I84*H84,2)</f>
        <v>0</v>
      </c>
      <c r="K84" s="208" t="s">
        <v>19</v>
      </c>
      <c r="L84" s="45"/>
      <c r="M84" s="213" t="s">
        <v>19</v>
      </c>
      <c r="N84" s="214" t="s">
        <v>41</v>
      </c>
      <c r="O84" s="85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7" t="s">
        <v>247</v>
      </c>
      <c r="AT84" s="217" t="s">
        <v>155</v>
      </c>
      <c r="AU84" s="217" t="s">
        <v>80</v>
      </c>
      <c r="AY84" s="18" t="s">
        <v>154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8" t="s">
        <v>78</v>
      </c>
      <c r="BK84" s="218">
        <f>ROUND(I84*H84,2)</f>
        <v>0</v>
      </c>
      <c r="BL84" s="18" t="s">
        <v>247</v>
      </c>
      <c r="BM84" s="217" t="s">
        <v>1365</v>
      </c>
    </row>
    <row r="85" s="2" customFormat="1" ht="24.15" customHeight="1">
      <c r="A85" s="39"/>
      <c r="B85" s="40"/>
      <c r="C85" s="206" t="s">
        <v>80</v>
      </c>
      <c r="D85" s="206" t="s">
        <v>155</v>
      </c>
      <c r="E85" s="207" t="s">
        <v>1366</v>
      </c>
      <c r="F85" s="208" t="s">
        <v>1367</v>
      </c>
      <c r="G85" s="209" t="s">
        <v>246</v>
      </c>
      <c r="H85" s="210">
        <v>1</v>
      </c>
      <c r="I85" s="211"/>
      <c r="J85" s="212">
        <f>ROUND(I85*H85,2)</f>
        <v>0</v>
      </c>
      <c r="K85" s="208" t="s">
        <v>19</v>
      </c>
      <c r="L85" s="45"/>
      <c r="M85" s="213" t="s">
        <v>19</v>
      </c>
      <c r="N85" s="214" t="s">
        <v>41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247</v>
      </c>
      <c r="AT85" s="217" t="s">
        <v>155</v>
      </c>
      <c r="AU85" s="217" t="s">
        <v>80</v>
      </c>
      <c r="AY85" s="18" t="s">
        <v>154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8" t="s">
        <v>78</v>
      </c>
      <c r="BK85" s="218">
        <f>ROUND(I85*H85,2)</f>
        <v>0</v>
      </c>
      <c r="BL85" s="18" t="s">
        <v>247</v>
      </c>
      <c r="BM85" s="217" t="s">
        <v>1368</v>
      </c>
    </row>
    <row r="86" s="2" customFormat="1" ht="24.15" customHeight="1">
      <c r="A86" s="39"/>
      <c r="B86" s="40"/>
      <c r="C86" s="206" t="s">
        <v>164</v>
      </c>
      <c r="D86" s="206" t="s">
        <v>155</v>
      </c>
      <c r="E86" s="207" t="s">
        <v>1369</v>
      </c>
      <c r="F86" s="208" t="s">
        <v>824</v>
      </c>
      <c r="G86" s="209" t="s">
        <v>246</v>
      </c>
      <c r="H86" s="210">
        <v>1</v>
      </c>
      <c r="I86" s="211"/>
      <c r="J86" s="212">
        <f>ROUND(I86*H86,2)</f>
        <v>0</v>
      </c>
      <c r="K86" s="208" t="s">
        <v>19</v>
      </c>
      <c r="L86" s="45"/>
      <c r="M86" s="213" t="s">
        <v>19</v>
      </c>
      <c r="N86" s="214" t="s">
        <v>41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247</v>
      </c>
      <c r="AT86" s="217" t="s">
        <v>155</v>
      </c>
      <c r="AU86" s="217" t="s">
        <v>80</v>
      </c>
      <c r="AY86" s="18" t="s">
        <v>154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78</v>
      </c>
      <c r="BK86" s="218">
        <f>ROUND(I86*H86,2)</f>
        <v>0</v>
      </c>
      <c r="BL86" s="18" t="s">
        <v>247</v>
      </c>
      <c r="BM86" s="217" t="s">
        <v>1370</v>
      </c>
    </row>
    <row r="87" s="2" customFormat="1" ht="24.15" customHeight="1">
      <c r="A87" s="39"/>
      <c r="B87" s="40"/>
      <c r="C87" s="206" t="s">
        <v>168</v>
      </c>
      <c r="D87" s="206" t="s">
        <v>155</v>
      </c>
      <c r="E87" s="207" t="s">
        <v>1371</v>
      </c>
      <c r="F87" s="208" t="s">
        <v>1372</v>
      </c>
      <c r="G87" s="209" t="s">
        <v>246</v>
      </c>
      <c r="H87" s="210">
        <v>1</v>
      </c>
      <c r="I87" s="211"/>
      <c r="J87" s="212">
        <f>ROUND(I87*H87,2)</f>
        <v>0</v>
      </c>
      <c r="K87" s="208" t="s">
        <v>19</v>
      </c>
      <c r="L87" s="45"/>
      <c r="M87" s="219" t="s">
        <v>19</v>
      </c>
      <c r="N87" s="220" t="s">
        <v>41</v>
      </c>
      <c r="O87" s="221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247</v>
      </c>
      <c r="AT87" s="217" t="s">
        <v>155</v>
      </c>
      <c r="AU87" s="217" t="s">
        <v>80</v>
      </c>
      <c r="AY87" s="18" t="s">
        <v>154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78</v>
      </c>
      <c r="BK87" s="218">
        <f>ROUND(I87*H87,2)</f>
        <v>0</v>
      </c>
      <c r="BL87" s="18" t="s">
        <v>247</v>
      </c>
      <c r="BM87" s="217" t="s">
        <v>1373</v>
      </c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45"/>
      <c r="M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</sheetData>
  <sheetProtection sheet="1" autoFilter="0" formatColumns="0" formatRows="0" objects="1" scenarios="1" spinCount="100000" saltValue="KSjAC/Kq/i/8Rz8/XqbkdGPTT+OxIPnRqIuKl9/AawU+N2k7V5hT8XgpwjwvitztdozSg/ACYTcdCuT4SrmOBg==" hashValue="ujzY8i3XnPlXs2PYYV1tXr8jnHpyJtXZnBSveVSSN75TsTl7e/sOlMwU2a7bYlKz6WekprAI3vMZ5Q1V6S6aQg==" algorithmName="SHA-512" password="CC35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1374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28. 8. 2025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19</v>
      </c>
      <c r="F24" s="39"/>
      <c r="G24" s="39"/>
      <c r="H24" s="39"/>
      <c r="I24" s="143" t="s">
        <v>28</v>
      </c>
      <c r="J24" s="134" t="s">
        <v>287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ROUND(J81,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3" t="s">
        <v>41</v>
      </c>
      <c r="F33" s="157">
        <f>ROUND((SUM(BE81:BE91)),  2)</f>
        <v>0</v>
      </c>
      <c r="G33" s="39"/>
      <c r="H33" s="39"/>
      <c r="I33" s="158">
        <v>0.20999999999999999</v>
      </c>
      <c r="J33" s="157">
        <f>ROUND(((SUM(BE81:BE91))*I33),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57">
        <f>ROUND((SUM(BF81:BF91)),  2)</f>
        <v>0</v>
      </c>
      <c r="G34" s="39"/>
      <c r="H34" s="39"/>
      <c r="I34" s="158">
        <v>0.12</v>
      </c>
      <c r="J34" s="157">
        <f>ROUND(((SUM(BF81:BF91))*I34),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57">
        <f>ROUND((SUM(BG81:BG91)),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57">
        <f>ROUND((SUM(BH81:BH91)),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ROUND((SUM(BI81:BI91)),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Ořechov - inženýrské sítě pro zástavbu RD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06 - Plynovod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Ořechov</v>
      </c>
      <c r="G52" s="41"/>
      <c r="H52" s="41"/>
      <c r="I52" s="33" t="s">
        <v>23</v>
      </c>
      <c r="J52" s="73" t="str">
        <f>IF(J12="","",J12)</f>
        <v>28. 8. 2025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/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68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s="9" customFormat="1" ht="24.96" customHeight="1">
      <c r="A60" s="9"/>
      <c r="B60" s="175"/>
      <c r="C60" s="176"/>
      <c r="D60" s="177" t="s">
        <v>1375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126"/>
      <c r="D61" s="225" t="s">
        <v>1376</v>
      </c>
      <c r="E61" s="226"/>
      <c r="F61" s="226"/>
      <c r="G61" s="226"/>
      <c r="H61" s="226"/>
      <c r="I61" s="226"/>
      <c r="J61" s="227">
        <f>J83</f>
        <v>0</v>
      </c>
      <c r="K61" s="126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138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0" t="str">
        <f>E7</f>
        <v>Ořechov - inženýrské sítě pro zástavbu RD</v>
      </c>
      <c r="F71" s="33"/>
      <c r="G71" s="33"/>
      <c r="H71" s="33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131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06 - Plynovod</v>
      </c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Ořechov</v>
      </c>
      <c r="G75" s="41"/>
      <c r="H75" s="41"/>
      <c r="I75" s="33" t="s">
        <v>23</v>
      </c>
      <c r="J75" s="73" t="str">
        <f>IF(J12="","",J12)</f>
        <v>28. 8. 2025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31</v>
      </c>
      <c r="J77" s="37" t="str">
        <f>E21</f>
        <v xml:space="preserve">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/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81"/>
      <c r="B80" s="182"/>
      <c r="C80" s="183" t="s">
        <v>139</v>
      </c>
      <c r="D80" s="184" t="s">
        <v>55</v>
      </c>
      <c r="E80" s="184" t="s">
        <v>51</v>
      </c>
      <c r="F80" s="184" t="s">
        <v>52</v>
      </c>
      <c r="G80" s="184" t="s">
        <v>140</v>
      </c>
      <c r="H80" s="184" t="s">
        <v>141</v>
      </c>
      <c r="I80" s="184" t="s">
        <v>142</v>
      </c>
      <c r="J80" s="184" t="s">
        <v>135</v>
      </c>
      <c r="K80" s="185" t="s">
        <v>143</v>
      </c>
      <c r="L80" s="186"/>
      <c r="M80" s="93" t="s">
        <v>19</v>
      </c>
      <c r="N80" s="94" t="s">
        <v>40</v>
      </c>
      <c r="O80" s="94" t="s">
        <v>144</v>
      </c>
      <c r="P80" s="94" t="s">
        <v>145</v>
      </c>
      <c r="Q80" s="94" t="s">
        <v>146</v>
      </c>
      <c r="R80" s="94" t="s">
        <v>147</v>
      </c>
      <c r="S80" s="94" t="s">
        <v>148</v>
      </c>
      <c r="T80" s="95" t="s">
        <v>149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39"/>
      <c r="B81" s="40"/>
      <c r="C81" s="100" t="s">
        <v>150</v>
      </c>
      <c r="D81" s="41"/>
      <c r="E81" s="41"/>
      <c r="F81" s="41"/>
      <c r="G81" s="41"/>
      <c r="H81" s="41"/>
      <c r="I81" s="41"/>
      <c r="J81" s="187">
        <f>BK81</f>
        <v>0</v>
      </c>
      <c r="K81" s="41"/>
      <c r="L81" s="45"/>
      <c r="M81" s="96"/>
      <c r="N81" s="188"/>
      <c r="O81" s="97"/>
      <c r="P81" s="189">
        <f>P82</f>
        <v>0</v>
      </c>
      <c r="Q81" s="97"/>
      <c r="R81" s="189">
        <f>R82</f>
        <v>0</v>
      </c>
      <c r="S81" s="97"/>
      <c r="T81" s="19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69</v>
      </c>
      <c r="AU81" s="18" t="s">
        <v>136</v>
      </c>
      <c r="BK81" s="191">
        <f>BK82</f>
        <v>0</v>
      </c>
    </row>
    <row r="82" s="11" customFormat="1" ht="25.92" customHeight="1">
      <c r="A82" s="11"/>
      <c r="B82" s="192"/>
      <c r="C82" s="193"/>
      <c r="D82" s="194" t="s">
        <v>69</v>
      </c>
      <c r="E82" s="195" t="s">
        <v>240</v>
      </c>
      <c r="F82" s="195" t="s">
        <v>116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</v>
      </c>
      <c r="S82" s="200"/>
      <c r="T82" s="202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3" t="s">
        <v>168</v>
      </c>
      <c r="AT82" s="204" t="s">
        <v>69</v>
      </c>
      <c r="AU82" s="204" t="s">
        <v>70</v>
      </c>
      <c r="AY82" s="203" t="s">
        <v>154</v>
      </c>
      <c r="BK82" s="205">
        <f>BK83</f>
        <v>0</v>
      </c>
    </row>
    <row r="83" s="11" customFormat="1" ht="22.8" customHeight="1">
      <c r="A83" s="11"/>
      <c r="B83" s="192"/>
      <c r="C83" s="193"/>
      <c r="D83" s="194" t="s">
        <v>69</v>
      </c>
      <c r="E83" s="229" t="s">
        <v>242</v>
      </c>
      <c r="F83" s="229" t="s">
        <v>116</v>
      </c>
      <c r="G83" s="193"/>
      <c r="H83" s="193"/>
      <c r="I83" s="196"/>
      <c r="J83" s="230">
        <f>BK83</f>
        <v>0</v>
      </c>
      <c r="K83" s="193"/>
      <c r="L83" s="198"/>
      <c r="M83" s="199"/>
      <c r="N83" s="200"/>
      <c r="O83" s="200"/>
      <c r="P83" s="201">
        <f>SUM(P84:P91)</f>
        <v>0</v>
      </c>
      <c r="Q83" s="200"/>
      <c r="R83" s="201">
        <f>SUM(R84:R91)</f>
        <v>0</v>
      </c>
      <c r="S83" s="200"/>
      <c r="T83" s="202">
        <f>SUM(T84:T91)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03" t="s">
        <v>168</v>
      </c>
      <c r="AT83" s="204" t="s">
        <v>69</v>
      </c>
      <c r="AU83" s="204" t="s">
        <v>78</v>
      </c>
      <c r="AY83" s="203" t="s">
        <v>154</v>
      </c>
      <c r="BK83" s="205">
        <f>SUM(BK84:BK91)</f>
        <v>0</v>
      </c>
    </row>
    <row r="84" s="2" customFormat="1" ht="16.5" customHeight="1">
      <c r="A84" s="39"/>
      <c r="B84" s="40"/>
      <c r="C84" s="206" t="s">
        <v>78</v>
      </c>
      <c r="D84" s="206" t="s">
        <v>155</v>
      </c>
      <c r="E84" s="207" t="s">
        <v>1377</v>
      </c>
      <c r="F84" s="208" t="s">
        <v>1378</v>
      </c>
      <c r="G84" s="209" t="s">
        <v>943</v>
      </c>
      <c r="H84" s="210">
        <v>1</v>
      </c>
      <c r="I84" s="211"/>
      <c r="J84" s="212">
        <f>ROUND(I84*H84,2)</f>
        <v>0</v>
      </c>
      <c r="K84" s="208" t="s">
        <v>19</v>
      </c>
      <c r="L84" s="45"/>
      <c r="M84" s="213" t="s">
        <v>19</v>
      </c>
      <c r="N84" s="214" t="s">
        <v>41</v>
      </c>
      <c r="O84" s="85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7" t="s">
        <v>247</v>
      </c>
      <c r="AT84" s="217" t="s">
        <v>155</v>
      </c>
      <c r="AU84" s="217" t="s">
        <v>80</v>
      </c>
      <c r="AY84" s="18" t="s">
        <v>154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8" t="s">
        <v>78</v>
      </c>
      <c r="BK84" s="218">
        <f>ROUND(I84*H84,2)</f>
        <v>0</v>
      </c>
      <c r="BL84" s="18" t="s">
        <v>247</v>
      </c>
      <c r="BM84" s="217" t="s">
        <v>1379</v>
      </c>
    </row>
    <row r="85" s="2" customFormat="1" ht="16.5" customHeight="1">
      <c r="A85" s="39"/>
      <c r="B85" s="40"/>
      <c r="C85" s="206" t="s">
        <v>80</v>
      </c>
      <c r="D85" s="206" t="s">
        <v>155</v>
      </c>
      <c r="E85" s="207" t="s">
        <v>1380</v>
      </c>
      <c r="F85" s="208" t="s">
        <v>1381</v>
      </c>
      <c r="G85" s="209" t="s">
        <v>943</v>
      </c>
      <c r="H85" s="210">
        <v>1</v>
      </c>
      <c r="I85" s="211"/>
      <c r="J85" s="212">
        <f>ROUND(I85*H85,2)</f>
        <v>0</v>
      </c>
      <c r="K85" s="208" t="s">
        <v>19</v>
      </c>
      <c r="L85" s="45"/>
      <c r="M85" s="213" t="s">
        <v>19</v>
      </c>
      <c r="N85" s="214" t="s">
        <v>41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247</v>
      </c>
      <c r="AT85" s="217" t="s">
        <v>155</v>
      </c>
      <c r="AU85" s="217" t="s">
        <v>80</v>
      </c>
      <c r="AY85" s="18" t="s">
        <v>154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8" t="s">
        <v>78</v>
      </c>
      <c r="BK85" s="218">
        <f>ROUND(I85*H85,2)</f>
        <v>0</v>
      </c>
      <c r="BL85" s="18" t="s">
        <v>247</v>
      </c>
      <c r="BM85" s="217" t="s">
        <v>1382</v>
      </c>
    </row>
    <row r="86" s="2" customFormat="1" ht="16.5" customHeight="1">
      <c r="A86" s="39"/>
      <c r="B86" s="40"/>
      <c r="C86" s="206" t="s">
        <v>164</v>
      </c>
      <c r="D86" s="206" t="s">
        <v>155</v>
      </c>
      <c r="E86" s="207" t="s">
        <v>1383</v>
      </c>
      <c r="F86" s="208" t="s">
        <v>1384</v>
      </c>
      <c r="G86" s="209" t="s">
        <v>943</v>
      </c>
      <c r="H86" s="210">
        <v>1</v>
      </c>
      <c r="I86" s="211"/>
      <c r="J86" s="212">
        <f>ROUND(I86*H86,2)</f>
        <v>0</v>
      </c>
      <c r="K86" s="208" t="s">
        <v>19</v>
      </c>
      <c r="L86" s="45"/>
      <c r="M86" s="213" t="s">
        <v>19</v>
      </c>
      <c r="N86" s="214" t="s">
        <v>41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247</v>
      </c>
      <c r="AT86" s="217" t="s">
        <v>155</v>
      </c>
      <c r="AU86" s="217" t="s">
        <v>80</v>
      </c>
      <c r="AY86" s="18" t="s">
        <v>154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78</v>
      </c>
      <c r="BK86" s="218">
        <f>ROUND(I86*H86,2)</f>
        <v>0</v>
      </c>
      <c r="BL86" s="18" t="s">
        <v>247</v>
      </c>
      <c r="BM86" s="217" t="s">
        <v>1385</v>
      </c>
    </row>
    <row r="87" s="2" customFormat="1" ht="16.5" customHeight="1">
      <c r="A87" s="39"/>
      <c r="B87" s="40"/>
      <c r="C87" s="206" t="s">
        <v>168</v>
      </c>
      <c r="D87" s="206" t="s">
        <v>155</v>
      </c>
      <c r="E87" s="207" t="s">
        <v>1386</v>
      </c>
      <c r="F87" s="208" t="s">
        <v>1387</v>
      </c>
      <c r="G87" s="209" t="s">
        <v>943</v>
      </c>
      <c r="H87" s="210">
        <v>1</v>
      </c>
      <c r="I87" s="211"/>
      <c r="J87" s="212">
        <f>ROUND(I87*H87,2)</f>
        <v>0</v>
      </c>
      <c r="K87" s="208" t="s">
        <v>19</v>
      </c>
      <c r="L87" s="45"/>
      <c r="M87" s="213" t="s">
        <v>19</v>
      </c>
      <c r="N87" s="214" t="s">
        <v>41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247</v>
      </c>
      <c r="AT87" s="217" t="s">
        <v>155</v>
      </c>
      <c r="AU87" s="217" t="s">
        <v>80</v>
      </c>
      <c r="AY87" s="18" t="s">
        <v>154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78</v>
      </c>
      <c r="BK87" s="218">
        <f>ROUND(I87*H87,2)</f>
        <v>0</v>
      </c>
      <c r="BL87" s="18" t="s">
        <v>247</v>
      </c>
      <c r="BM87" s="217" t="s">
        <v>1388</v>
      </c>
    </row>
    <row r="88" s="2" customFormat="1" ht="16.5" customHeight="1">
      <c r="A88" s="39"/>
      <c r="B88" s="40"/>
      <c r="C88" s="206" t="s">
        <v>153</v>
      </c>
      <c r="D88" s="206" t="s">
        <v>155</v>
      </c>
      <c r="E88" s="207" t="s">
        <v>1389</v>
      </c>
      <c r="F88" s="208" t="s">
        <v>1390</v>
      </c>
      <c r="G88" s="209" t="s">
        <v>943</v>
      </c>
      <c r="H88" s="210">
        <v>1</v>
      </c>
      <c r="I88" s="211"/>
      <c r="J88" s="212">
        <f>ROUND(I88*H88,2)</f>
        <v>0</v>
      </c>
      <c r="K88" s="208" t="s">
        <v>19</v>
      </c>
      <c r="L88" s="45"/>
      <c r="M88" s="213" t="s">
        <v>19</v>
      </c>
      <c r="N88" s="214" t="s">
        <v>41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247</v>
      </c>
      <c r="AT88" s="217" t="s">
        <v>155</v>
      </c>
      <c r="AU88" s="217" t="s">
        <v>80</v>
      </c>
      <c r="AY88" s="18" t="s">
        <v>154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78</v>
      </c>
      <c r="BK88" s="218">
        <f>ROUND(I88*H88,2)</f>
        <v>0</v>
      </c>
      <c r="BL88" s="18" t="s">
        <v>247</v>
      </c>
      <c r="BM88" s="217" t="s">
        <v>1391</v>
      </c>
    </row>
    <row r="89" s="2" customFormat="1" ht="16.5" customHeight="1">
      <c r="A89" s="39"/>
      <c r="B89" s="40"/>
      <c r="C89" s="206" t="s">
        <v>175</v>
      </c>
      <c r="D89" s="206" t="s">
        <v>155</v>
      </c>
      <c r="E89" s="207" t="s">
        <v>1392</v>
      </c>
      <c r="F89" s="208" t="s">
        <v>1393</v>
      </c>
      <c r="G89" s="209" t="s">
        <v>943</v>
      </c>
      <c r="H89" s="210">
        <v>1</v>
      </c>
      <c r="I89" s="211"/>
      <c r="J89" s="212">
        <f>ROUND(I89*H89,2)</f>
        <v>0</v>
      </c>
      <c r="K89" s="208" t="s">
        <v>19</v>
      </c>
      <c r="L89" s="45"/>
      <c r="M89" s="213" t="s">
        <v>19</v>
      </c>
      <c r="N89" s="214" t="s">
        <v>41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247</v>
      </c>
      <c r="AT89" s="217" t="s">
        <v>155</v>
      </c>
      <c r="AU89" s="217" t="s">
        <v>80</v>
      </c>
      <c r="AY89" s="18" t="s">
        <v>154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78</v>
      </c>
      <c r="BK89" s="218">
        <f>ROUND(I89*H89,2)</f>
        <v>0</v>
      </c>
      <c r="BL89" s="18" t="s">
        <v>247</v>
      </c>
      <c r="BM89" s="217" t="s">
        <v>1394</v>
      </c>
    </row>
    <row r="90" s="2" customFormat="1" ht="16.5" customHeight="1">
      <c r="A90" s="39"/>
      <c r="B90" s="40"/>
      <c r="C90" s="206" t="s">
        <v>179</v>
      </c>
      <c r="D90" s="206" t="s">
        <v>155</v>
      </c>
      <c r="E90" s="207" t="s">
        <v>1395</v>
      </c>
      <c r="F90" s="208" t="s">
        <v>1396</v>
      </c>
      <c r="G90" s="209" t="s">
        <v>943</v>
      </c>
      <c r="H90" s="210">
        <v>1</v>
      </c>
      <c r="I90" s="211"/>
      <c r="J90" s="212">
        <f>ROUND(I90*H90,2)</f>
        <v>0</v>
      </c>
      <c r="K90" s="208" t="s">
        <v>19</v>
      </c>
      <c r="L90" s="45"/>
      <c r="M90" s="213" t="s">
        <v>19</v>
      </c>
      <c r="N90" s="214" t="s">
        <v>41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247</v>
      </c>
      <c r="AT90" s="217" t="s">
        <v>155</v>
      </c>
      <c r="AU90" s="217" t="s">
        <v>80</v>
      </c>
      <c r="AY90" s="18" t="s">
        <v>154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78</v>
      </c>
      <c r="BK90" s="218">
        <f>ROUND(I90*H90,2)</f>
        <v>0</v>
      </c>
      <c r="BL90" s="18" t="s">
        <v>247</v>
      </c>
      <c r="BM90" s="217" t="s">
        <v>1397</v>
      </c>
    </row>
    <row r="91" s="2" customFormat="1" ht="16.5" customHeight="1">
      <c r="A91" s="39"/>
      <c r="B91" s="40"/>
      <c r="C91" s="206" t="s">
        <v>183</v>
      </c>
      <c r="D91" s="206" t="s">
        <v>155</v>
      </c>
      <c r="E91" s="207" t="s">
        <v>1398</v>
      </c>
      <c r="F91" s="208" t="s">
        <v>1399</v>
      </c>
      <c r="G91" s="209" t="s">
        <v>943</v>
      </c>
      <c r="H91" s="210">
        <v>1</v>
      </c>
      <c r="I91" s="211"/>
      <c r="J91" s="212">
        <f>ROUND(I91*H91,2)</f>
        <v>0</v>
      </c>
      <c r="K91" s="208" t="s">
        <v>19</v>
      </c>
      <c r="L91" s="45"/>
      <c r="M91" s="219" t="s">
        <v>19</v>
      </c>
      <c r="N91" s="220" t="s">
        <v>41</v>
      </c>
      <c r="O91" s="221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247</v>
      </c>
      <c r="AT91" s="217" t="s">
        <v>155</v>
      </c>
      <c r="AU91" s="217" t="s">
        <v>80</v>
      </c>
      <c r="AY91" s="18" t="s">
        <v>154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78</v>
      </c>
      <c r="BK91" s="218">
        <f>ROUND(I91*H91,2)</f>
        <v>0</v>
      </c>
      <c r="BL91" s="18" t="s">
        <v>247</v>
      </c>
      <c r="BM91" s="217" t="s">
        <v>1400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HSPVyimZ0enXvmnY6bui1tsX9y5Y5fTODR1o6FZkeWRGfuI/1FmP/+0IUf9M7GLftyq7rRznIvIgbzmN++BM7g==" hashValue="b4wUzEO/2To0rqLzal3YMbkUFVIypd+LU448bMQj8Fm6s8G4OGhd0QAm4qYO3QyZqRbbfYKT8oJRDQOfRRtKwA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1401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28. 8. 2025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19</v>
      </c>
      <c r="F24" s="39"/>
      <c r="G24" s="39"/>
      <c r="H24" s="39"/>
      <c r="I24" s="143" t="s">
        <v>28</v>
      </c>
      <c r="J24" s="134" t="s">
        <v>287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ROUND(J84,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3" t="s">
        <v>41</v>
      </c>
      <c r="F33" s="157">
        <f>ROUND((SUM(BE84:BE159)),  2)</f>
        <v>0</v>
      </c>
      <c r="G33" s="39"/>
      <c r="H33" s="39"/>
      <c r="I33" s="158">
        <v>0.20999999999999999</v>
      </c>
      <c r="J33" s="157">
        <f>ROUND(((SUM(BE84:BE159))*I33),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57">
        <f>ROUND((SUM(BF84:BF159)),  2)</f>
        <v>0</v>
      </c>
      <c r="G34" s="39"/>
      <c r="H34" s="39"/>
      <c r="I34" s="158">
        <v>0.12</v>
      </c>
      <c r="J34" s="157">
        <f>ROUND(((SUM(BF84:BF159))*I34),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57">
        <f>ROUND((SUM(BG84:BG159)),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57">
        <f>ROUND((SUM(BH84:BH159)),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ROUND((SUM(BI84:BI159)),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Ořechov - inženýrské sítě pro zástavbu RD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07 - Kanalizační přípojky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Ořechov</v>
      </c>
      <c r="G52" s="41"/>
      <c r="H52" s="41"/>
      <c r="I52" s="33" t="s">
        <v>23</v>
      </c>
      <c r="J52" s="73" t="str">
        <f>IF(J12="","",J12)</f>
        <v>28. 8. 2025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/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s="9" customFormat="1" ht="24.96" customHeight="1">
      <c r="A60" s="9"/>
      <c r="B60" s="175"/>
      <c r="C60" s="176"/>
      <c r="D60" s="177" t="s">
        <v>288</v>
      </c>
      <c r="E60" s="178"/>
      <c r="F60" s="178"/>
      <c r="G60" s="178"/>
      <c r="H60" s="178"/>
      <c r="I60" s="178"/>
      <c r="J60" s="179">
        <f>J85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126"/>
      <c r="D61" s="225" t="s">
        <v>289</v>
      </c>
      <c r="E61" s="226"/>
      <c r="F61" s="226"/>
      <c r="G61" s="226"/>
      <c r="H61" s="226"/>
      <c r="I61" s="226"/>
      <c r="J61" s="227">
        <f>J86</f>
        <v>0</v>
      </c>
      <c r="K61" s="126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4"/>
      <c r="C62" s="126"/>
      <c r="D62" s="225" t="s">
        <v>290</v>
      </c>
      <c r="E62" s="226"/>
      <c r="F62" s="226"/>
      <c r="G62" s="226"/>
      <c r="H62" s="226"/>
      <c r="I62" s="226"/>
      <c r="J62" s="227">
        <f>J131</f>
        <v>0</v>
      </c>
      <c r="K62" s="126"/>
      <c r="L62" s="22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4"/>
      <c r="C63" s="126"/>
      <c r="D63" s="225" t="s">
        <v>291</v>
      </c>
      <c r="E63" s="226"/>
      <c r="F63" s="226"/>
      <c r="G63" s="226"/>
      <c r="H63" s="226"/>
      <c r="I63" s="226"/>
      <c r="J63" s="227">
        <f>J135</f>
        <v>0</v>
      </c>
      <c r="K63" s="126"/>
      <c r="L63" s="22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4"/>
      <c r="C64" s="126"/>
      <c r="D64" s="225" t="s">
        <v>293</v>
      </c>
      <c r="E64" s="226"/>
      <c r="F64" s="226"/>
      <c r="G64" s="226"/>
      <c r="H64" s="226"/>
      <c r="I64" s="226"/>
      <c r="J64" s="227">
        <f>J157</f>
        <v>0</v>
      </c>
      <c r="K64" s="126"/>
      <c r="L64" s="228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138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Ořechov - inženýrské sítě pro zástavbu RD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131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07 - Kanalizační přípojky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Ořechov</v>
      </c>
      <c r="G78" s="41"/>
      <c r="H78" s="41"/>
      <c r="I78" s="33" t="s">
        <v>23</v>
      </c>
      <c r="J78" s="73" t="str">
        <f>IF(J12="","",J12)</f>
        <v>28. 8. 2025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 xml:space="preserve"> 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/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81"/>
      <c r="B83" s="182"/>
      <c r="C83" s="183" t="s">
        <v>139</v>
      </c>
      <c r="D83" s="184" t="s">
        <v>55</v>
      </c>
      <c r="E83" s="184" t="s">
        <v>51</v>
      </c>
      <c r="F83" s="184" t="s">
        <v>52</v>
      </c>
      <c r="G83" s="184" t="s">
        <v>140</v>
      </c>
      <c r="H83" s="184" t="s">
        <v>141</v>
      </c>
      <c r="I83" s="184" t="s">
        <v>142</v>
      </c>
      <c r="J83" s="184" t="s">
        <v>135</v>
      </c>
      <c r="K83" s="185" t="s">
        <v>143</v>
      </c>
      <c r="L83" s="186"/>
      <c r="M83" s="93" t="s">
        <v>19</v>
      </c>
      <c r="N83" s="94" t="s">
        <v>40</v>
      </c>
      <c r="O83" s="94" t="s">
        <v>144</v>
      </c>
      <c r="P83" s="94" t="s">
        <v>145</v>
      </c>
      <c r="Q83" s="94" t="s">
        <v>146</v>
      </c>
      <c r="R83" s="94" t="s">
        <v>147</v>
      </c>
      <c r="S83" s="94" t="s">
        <v>148</v>
      </c>
      <c r="T83" s="95" t="s">
        <v>149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39"/>
      <c r="B84" s="40"/>
      <c r="C84" s="100" t="s">
        <v>150</v>
      </c>
      <c r="D84" s="41"/>
      <c r="E84" s="41"/>
      <c r="F84" s="41"/>
      <c r="G84" s="41"/>
      <c r="H84" s="41"/>
      <c r="I84" s="41"/>
      <c r="J84" s="187">
        <f>BK84</f>
        <v>0</v>
      </c>
      <c r="K84" s="41"/>
      <c r="L84" s="45"/>
      <c r="M84" s="96"/>
      <c r="N84" s="188"/>
      <c r="O84" s="97"/>
      <c r="P84" s="189">
        <f>P85</f>
        <v>0</v>
      </c>
      <c r="Q84" s="97"/>
      <c r="R84" s="189">
        <f>R85</f>
        <v>61.385859999999994</v>
      </c>
      <c r="S84" s="97"/>
      <c r="T84" s="190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69</v>
      </c>
      <c r="AU84" s="18" t="s">
        <v>136</v>
      </c>
      <c r="BK84" s="191">
        <f>BK85</f>
        <v>0</v>
      </c>
    </row>
    <row r="85" s="11" customFormat="1" ht="25.92" customHeight="1">
      <c r="A85" s="11"/>
      <c r="B85" s="192"/>
      <c r="C85" s="193"/>
      <c r="D85" s="194" t="s">
        <v>69</v>
      </c>
      <c r="E85" s="195" t="s">
        <v>294</v>
      </c>
      <c r="F85" s="195" t="s">
        <v>295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P86+P131+P135+P157</f>
        <v>0</v>
      </c>
      <c r="Q85" s="200"/>
      <c r="R85" s="201">
        <f>R86+R131+R135+R157</f>
        <v>61.385859999999994</v>
      </c>
      <c r="S85" s="200"/>
      <c r="T85" s="202">
        <f>T86+T131+T135+T157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03" t="s">
        <v>78</v>
      </c>
      <c r="AT85" s="204" t="s">
        <v>69</v>
      </c>
      <c r="AU85" s="204" t="s">
        <v>70</v>
      </c>
      <c r="AY85" s="203" t="s">
        <v>154</v>
      </c>
      <c r="BK85" s="205">
        <f>BK86+BK131+BK135+BK157</f>
        <v>0</v>
      </c>
    </row>
    <row r="86" s="11" customFormat="1" ht="22.8" customHeight="1">
      <c r="A86" s="11"/>
      <c r="B86" s="192"/>
      <c r="C86" s="193"/>
      <c r="D86" s="194" t="s">
        <v>69</v>
      </c>
      <c r="E86" s="229" t="s">
        <v>78</v>
      </c>
      <c r="F86" s="229" t="s">
        <v>296</v>
      </c>
      <c r="G86" s="193"/>
      <c r="H86" s="193"/>
      <c r="I86" s="196"/>
      <c r="J86" s="230">
        <f>BK86</f>
        <v>0</v>
      </c>
      <c r="K86" s="193"/>
      <c r="L86" s="198"/>
      <c r="M86" s="199"/>
      <c r="N86" s="200"/>
      <c r="O86" s="200"/>
      <c r="P86" s="201">
        <f>SUM(P87:P130)</f>
        <v>0</v>
      </c>
      <c r="Q86" s="200"/>
      <c r="R86" s="201">
        <f>SUM(R87:R130)</f>
        <v>59.427079999999997</v>
      </c>
      <c r="S86" s="200"/>
      <c r="T86" s="202">
        <f>SUM(T87:T130)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203" t="s">
        <v>78</v>
      </c>
      <c r="AT86" s="204" t="s">
        <v>69</v>
      </c>
      <c r="AU86" s="204" t="s">
        <v>78</v>
      </c>
      <c r="AY86" s="203" t="s">
        <v>154</v>
      </c>
      <c r="BK86" s="205">
        <f>SUM(BK87:BK130)</f>
        <v>0</v>
      </c>
    </row>
    <row r="87" s="2" customFormat="1" ht="49.05" customHeight="1">
      <c r="A87" s="39"/>
      <c r="B87" s="40"/>
      <c r="C87" s="206" t="s">
        <v>78</v>
      </c>
      <c r="D87" s="206" t="s">
        <v>155</v>
      </c>
      <c r="E87" s="207" t="s">
        <v>308</v>
      </c>
      <c r="F87" s="208" t="s">
        <v>309</v>
      </c>
      <c r="G87" s="209" t="s">
        <v>310</v>
      </c>
      <c r="H87" s="210">
        <v>32</v>
      </c>
      <c r="I87" s="211"/>
      <c r="J87" s="212">
        <f>ROUND(I87*H87,2)</f>
        <v>0</v>
      </c>
      <c r="K87" s="208" t="s">
        <v>300</v>
      </c>
      <c r="L87" s="45"/>
      <c r="M87" s="213" t="s">
        <v>19</v>
      </c>
      <c r="N87" s="214" t="s">
        <v>41</v>
      </c>
      <c r="O87" s="85"/>
      <c r="P87" s="215">
        <f>O87*H87</f>
        <v>0</v>
      </c>
      <c r="Q87" s="215">
        <v>0.036900000000000002</v>
      </c>
      <c r="R87" s="215">
        <f>Q87*H87</f>
        <v>1.1808000000000001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168</v>
      </c>
      <c r="AT87" s="217" t="s">
        <v>155</v>
      </c>
      <c r="AU87" s="217" t="s">
        <v>80</v>
      </c>
      <c r="AY87" s="18" t="s">
        <v>154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78</v>
      </c>
      <c r="BK87" s="218">
        <f>ROUND(I87*H87,2)</f>
        <v>0</v>
      </c>
      <c r="BL87" s="18" t="s">
        <v>168</v>
      </c>
      <c r="BM87" s="217" t="s">
        <v>1402</v>
      </c>
    </row>
    <row r="88" s="2" customFormat="1">
      <c r="A88" s="39"/>
      <c r="B88" s="40"/>
      <c r="C88" s="41"/>
      <c r="D88" s="231" t="s">
        <v>302</v>
      </c>
      <c r="E88" s="41"/>
      <c r="F88" s="232" t="s">
        <v>312</v>
      </c>
      <c r="G88" s="41"/>
      <c r="H88" s="41"/>
      <c r="I88" s="233"/>
      <c r="J88" s="41"/>
      <c r="K88" s="41"/>
      <c r="L88" s="45"/>
      <c r="M88" s="234"/>
      <c r="N88" s="235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302</v>
      </c>
      <c r="AU88" s="18" t="s">
        <v>80</v>
      </c>
    </row>
    <row r="89" s="2" customFormat="1" ht="49.05" customHeight="1">
      <c r="A89" s="39"/>
      <c r="B89" s="40"/>
      <c r="C89" s="206" t="s">
        <v>80</v>
      </c>
      <c r="D89" s="206" t="s">
        <v>155</v>
      </c>
      <c r="E89" s="207" t="s">
        <v>536</v>
      </c>
      <c r="F89" s="208" t="s">
        <v>537</v>
      </c>
      <c r="G89" s="209" t="s">
        <v>310</v>
      </c>
      <c r="H89" s="210">
        <v>32</v>
      </c>
      <c r="I89" s="211"/>
      <c r="J89" s="212">
        <f>ROUND(I89*H89,2)</f>
        <v>0</v>
      </c>
      <c r="K89" s="208" t="s">
        <v>300</v>
      </c>
      <c r="L89" s="45"/>
      <c r="M89" s="213" t="s">
        <v>19</v>
      </c>
      <c r="N89" s="214" t="s">
        <v>41</v>
      </c>
      <c r="O89" s="85"/>
      <c r="P89" s="215">
        <f>O89*H89</f>
        <v>0</v>
      </c>
      <c r="Q89" s="215">
        <v>0.01269</v>
      </c>
      <c r="R89" s="215">
        <f>Q89*H89</f>
        <v>0.40608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168</v>
      </c>
      <c r="AT89" s="217" t="s">
        <v>155</v>
      </c>
      <c r="AU89" s="217" t="s">
        <v>80</v>
      </c>
      <c r="AY89" s="18" t="s">
        <v>154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78</v>
      </c>
      <c r="BK89" s="218">
        <f>ROUND(I89*H89,2)</f>
        <v>0</v>
      </c>
      <c r="BL89" s="18" t="s">
        <v>168</v>
      </c>
      <c r="BM89" s="217" t="s">
        <v>1403</v>
      </c>
    </row>
    <row r="90" s="2" customFormat="1">
      <c r="A90" s="39"/>
      <c r="B90" s="40"/>
      <c r="C90" s="41"/>
      <c r="D90" s="231" t="s">
        <v>302</v>
      </c>
      <c r="E90" s="41"/>
      <c r="F90" s="232" t="s">
        <v>539</v>
      </c>
      <c r="G90" s="41"/>
      <c r="H90" s="41"/>
      <c r="I90" s="233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302</v>
      </c>
      <c r="AU90" s="18" t="s">
        <v>80</v>
      </c>
    </row>
    <row r="91" s="2" customFormat="1" ht="49.05" customHeight="1">
      <c r="A91" s="39"/>
      <c r="B91" s="40"/>
      <c r="C91" s="206" t="s">
        <v>164</v>
      </c>
      <c r="D91" s="206" t="s">
        <v>155</v>
      </c>
      <c r="E91" s="207" t="s">
        <v>313</v>
      </c>
      <c r="F91" s="208" t="s">
        <v>314</v>
      </c>
      <c r="G91" s="209" t="s">
        <v>310</v>
      </c>
      <c r="H91" s="210">
        <v>16</v>
      </c>
      <c r="I91" s="211"/>
      <c r="J91" s="212">
        <f>ROUND(I91*H91,2)</f>
        <v>0</v>
      </c>
      <c r="K91" s="208" t="s">
        <v>300</v>
      </c>
      <c r="L91" s="45"/>
      <c r="M91" s="213" t="s">
        <v>19</v>
      </c>
      <c r="N91" s="214" t="s">
        <v>41</v>
      </c>
      <c r="O91" s="85"/>
      <c r="P91" s="215">
        <f>O91*H91</f>
        <v>0</v>
      </c>
      <c r="Q91" s="215">
        <v>0.10775</v>
      </c>
      <c r="R91" s="215">
        <f>Q91*H91</f>
        <v>1.724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168</v>
      </c>
      <c r="AT91" s="217" t="s">
        <v>155</v>
      </c>
      <c r="AU91" s="217" t="s">
        <v>80</v>
      </c>
      <c r="AY91" s="18" t="s">
        <v>154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78</v>
      </c>
      <c r="BK91" s="218">
        <f>ROUND(I91*H91,2)</f>
        <v>0</v>
      </c>
      <c r="BL91" s="18" t="s">
        <v>168</v>
      </c>
      <c r="BM91" s="217" t="s">
        <v>1404</v>
      </c>
    </row>
    <row r="92" s="2" customFormat="1">
      <c r="A92" s="39"/>
      <c r="B92" s="40"/>
      <c r="C92" s="41"/>
      <c r="D92" s="231" t="s">
        <v>302</v>
      </c>
      <c r="E92" s="41"/>
      <c r="F92" s="232" t="s">
        <v>316</v>
      </c>
      <c r="G92" s="41"/>
      <c r="H92" s="41"/>
      <c r="I92" s="233"/>
      <c r="J92" s="41"/>
      <c r="K92" s="41"/>
      <c r="L92" s="45"/>
      <c r="M92" s="234"/>
      <c r="N92" s="23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302</v>
      </c>
      <c r="AU92" s="18" t="s">
        <v>80</v>
      </c>
    </row>
    <row r="93" s="2" customFormat="1" ht="24.15" customHeight="1">
      <c r="A93" s="39"/>
      <c r="B93" s="40"/>
      <c r="C93" s="206" t="s">
        <v>168</v>
      </c>
      <c r="D93" s="206" t="s">
        <v>155</v>
      </c>
      <c r="E93" s="207" t="s">
        <v>564</v>
      </c>
      <c r="F93" s="208" t="s">
        <v>565</v>
      </c>
      <c r="G93" s="209" t="s">
        <v>319</v>
      </c>
      <c r="H93" s="210">
        <v>55.799999999999997</v>
      </c>
      <c r="I93" s="211"/>
      <c r="J93" s="212">
        <f>ROUND(I93*H93,2)</f>
        <v>0</v>
      </c>
      <c r="K93" s="208" t="s">
        <v>300</v>
      </c>
      <c r="L93" s="45"/>
      <c r="M93" s="213" t="s">
        <v>19</v>
      </c>
      <c r="N93" s="214" t="s">
        <v>41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168</v>
      </c>
      <c r="AT93" s="217" t="s">
        <v>155</v>
      </c>
      <c r="AU93" s="217" t="s">
        <v>80</v>
      </c>
      <c r="AY93" s="18" t="s">
        <v>154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78</v>
      </c>
      <c r="BK93" s="218">
        <f>ROUND(I93*H93,2)</f>
        <v>0</v>
      </c>
      <c r="BL93" s="18" t="s">
        <v>168</v>
      </c>
      <c r="BM93" s="217" t="s">
        <v>1405</v>
      </c>
    </row>
    <row r="94" s="2" customFormat="1">
      <c r="A94" s="39"/>
      <c r="B94" s="40"/>
      <c r="C94" s="41"/>
      <c r="D94" s="231" t="s">
        <v>302</v>
      </c>
      <c r="E94" s="41"/>
      <c r="F94" s="232" t="s">
        <v>567</v>
      </c>
      <c r="G94" s="41"/>
      <c r="H94" s="41"/>
      <c r="I94" s="233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302</v>
      </c>
      <c r="AU94" s="18" t="s">
        <v>80</v>
      </c>
    </row>
    <row r="95" s="13" customFormat="1">
      <c r="A95" s="13"/>
      <c r="B95" s="236"/>
      <c r="C95" s="237"/>
      <c r="D95" s="238" t="s">
        <v>322</v>
      </c>
      <c r="E95" s="239" t="s">
        <v>19</v>
      </c>
      <c r="F95" s="240" t="s">
        <v>1406</v>
      </c>
      <c r="G95" s="237"/>
      <c r="H95" s="241">
        <v>55.799999999999997</v>
      </c>
      <c r="I95" s="242"/>
      <c r="J95" s="237"/>
      <c r="K95" s="237"/>
      <c r="L95" s="243"/>
      <c r="M95" s="244"/>
      <c r="N95" s="245"/>
      <c r="O95" s="245"/>
      <c r="P95" s="245"/>
      <c r="Q95" s="245"/>
      <c r="R95" s="245"/>
      <c r="S95" s="245"/>
      <c r="T95" s="24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7" t="s">
        <v>322</v>
      </c>
      <c r="AU95" s="247" t="s">
        <v>80</v>
      </c>
      <c r="AV95" s="13" t="s">
        <v>80</v>
      </c>
      <c r="AW95" s="13" t="s">
        <v>32</v>
      </c>
      <c r="AX95" s="13" t="s">
        <v>78</v>
      </c>
      <c r="AY95" s="247" t="s">
        <v>154</v>
      </c>
    </row>
    <row r="96" s="2" customFormat="1" ht="24.15" customHeight="1">
      <c r="A96" s="39"/>
      <c r="B96" s="40"/>
      <c r="C96" s="206" t="s">
        <v>153</v>
      </c>
      <c r="D96" s="206" t="s">
        <v>155</v>
      </c>
      <c r="E96" s="207" t="s">
        <v>569</v>
      </c>
      <c r="F96" s="208" t="s">
        <v>570</v>
      </c>
      <c r="G96" s="209" t="s">
        <v>319</v>
      </c>
      <c r="H96" s="210">
        <v>55.799999999999997</v>
      </c>
      <c r="I96" s="211"/>
      <c r="J96" s="212">
        <f>ROUND(I96*H96,2)</f>
        <v>0</v>
      </c>
      <c r="K96" s="208" t="s">
        <v>300</v>
      </c>
      <c r="L96" s="45"/>
      <c r="M96" s="213" t="s">
        <v>19</v>
      </c>
      <c r="N96" s="214" t="s">
        <v>41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168</v>
      </c>
      <c r="AT96" s="217" t="s">
        <v>155</v>
      </c>
      <c r="AU96" s="217" t="s">
        <v>80</v>
      </c>
      <c r="AY96" s="18" t="s">
        <v>154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78</v>
      </c>
      <c r="BK96" s="218">
        <f>ROUND(I96*H96,2)</f>
        <v>0</v>
      </c>
      <c r="BL96" s="18" t="s">
        <v>168</v>
      </c>
      <c r="BM96" s="217" t="s">
        <v>1407</v>
      </c>
    </row>
    <row r="97" s="2" customFormat="1">
      <c r="A97" s="39"/>
      <c r="B97" s="40"/>
      <c r="C97" s="41"/>
      <c r="D97" s="231" t="s">
        <v>302</v>
      </c>
      <c r="E97" s="41"/>
      <c r="F97" s="232" t="s">
        <v>572</v>
      </c>
      <c r="G97" s="41"/>
      <c r="H97" s="41"/>
      <c r="I97" s="233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302</v>
      </c>
      <c r="AU97" s="18" t="s">
        <v>80</v>
      </c>
    </row>
    <row r="98" s="13" customFormat="1">
      <c r="A98" s="13"/>
      <c r="B98" s="236"/>
      <c r="C98" s="237"/>
      <c r="D98" s="238" t="s">
        <v>322</v>
      </c>
      <c r="E98" s="239" t="s">
        <v>19</v>
      </c>
      <c r="F98" s="240" t="s">
        <v>1406</v>
      </c>
      <c r="G98" s="237"/>
      <c r="H98" s="241">
        <v>55.799999999999997</v>
      </c>
      <c r="I98" s="242"/>
      <c r="J98" s="237"/>
      <c r="K98" s="237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322</v>
      </c>
      <c r="AU98" s="247" t="s">
        <v>80</v>
      </c>
      <c r="AV98" s="13" t="s">
        <v>80</v>
      </c>
      <c r="AW98" s="13" t="s">
        <v>32</v>
      </c>
      <c r="AX98" s="13" t="s">
        <v>78</v>
      </c>
      <c r="AY98" s="247" t="s">
        <v>154</v>
      </c>
    </row>
    <row r="99" s="2" customFormat="1" ht="24.15" customHeight="1">
      <c r="A99" s="39"/>
      <c r="B99" s="40"/>
      <c r="C99" s="206" t="s">
        <v>175</v>
      </c>
      <c r="D99" s="206" t="s">
        <v>155</v>
      </c>
      <c r="E99" s="207" t="s">
        <v>573</v>
      </c>
      <c r="F99" s="208" t="s">
        <v>574</v>
      </c>
      <c r="G99" s="209" t="s">
        <v>319</v>
      </c>
      <c r="H99" s="210">
        <v>74.400000000000006</v>
      </c>
      <c r="I99" s="211"/>
      <c r="J99" s="212">
        <f>ROUND(I99*H99,2)</f>
        <v>0</v>
      </c>
      <c r="K99" s="208" t="s">
        <v>300</v>
      </c>
      <c r="L99" s="45"/>
      <c r="M99" s="213" t="s">
        <v>19</v>
      </c>
      <c r="N99" s="214" t="s">
        <v>41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168</v>
      </c>
      <c r="AT99" s="217" t="s">
        <v>155</v>
      </c>
      <c r="AU99" s="217" t="s">
        <v>80</v>
      </c>
      <c r="AY99" s="18" t="s">
        <v>154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78</v>
      </c>
      <c r="BK99" s="218">
        <f>ROUND(I99*H99,2)</f>
        <v>0</v>
      </c>
      <c r="BL99" s="18" t="s">
        <v>168</v>
      </c>
      <c r="BM99" s="217" t="s">
        <v>1408</v>
      </c>
    </row>
    <row r="100" s="2" customFormat="1">
      <c r="A100" s="39"/>
      <c r="B100" s="40"/>
      <c r="C100" s="41"/>
      <c r="D100" s="231" t="s">
        <v>302</v>
      </c>
      <c r="E100" s="41"/>
      <c r="F100" s="232" t="s">
        <v>576</v>
      </c>
      <c r="G100" s="41"/>
      <c r="H100" s="41"/>
      <c r="I100" s="233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302</v>
      </c>
      <c r="AU100" s="18" t="s">
        <v>80</v>
      </c>
    </row>
    <row r="101" s="13" customFormat="1">
      <c r="A101" s="13"/>
      <c r="B101" s="236"/>
      <c r="C101" s="237"/>
      <c r="D101" s="238" t="s">
        <v>322</v>
      </c>
      <c r="E101" s="239" t="s">
        <v>19</v>
      </c>
      <c r="F101" s="240" t="s">
        <v>1409</v>
      </c>
      <c r="G101" s="237"/>
      <c r="H101" s="241">
        <v>74.400000000000006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322</v>
      </c>
      <c r="AU101" s="247" t="s">
        <v>80</v>
      </c>
      <c r="AV101" s="13" t="s">
        <v>80</v>
      </c>
      <c r="AW101" s="13" t="s">
        <v>32</v>
      </c>
      <c r="AX101" s="13" t="s">
        <v>78</v>
      </c>
      <c r="AY101" s="247" t="s">
        <v>154</v>
      </c>
    </row>
    <row r="102" s="2" customFormat="1" ht="24.15" customHeight="1">
      <c r="A102" s="39"/>
      <c r="B102" s="40"/>
      <c r="C102" s="206" t="s">
        <v>179</v>
      </c>
      <c r="D102" s="206" t="s">
        <v>155</v>
      </c>
      <c r="E102" s="207" t="s">
        <v>340</v>
      </c>
      <c r="F102" s="208" t="s">
        <v>341</v>
      </c>
      <c r="G102" s="209" t="s">
        <v>299</v>
      </c>
      <c r="H102" s="210">
        <v>372</v>
      </c>
      <c r="I102" s="211"/>
      <c r="J102" s="212">
        <f>ROUND(I102*H102,2)</f>
        <v>0</v>
      </c>
      <c r="K102" s="208" t="s">
        <v>300</v>
      </c>
      <c r="L102" s="45"/>
      <c r="M102" s="213" t="s">
        <v>19</v>
      </c>
      <c r="N102" s="214" t="s">
        <v>41</v>
      </c>
      <c r="O102" s="85"/>
      <c r="P102" s="215">
        <f>O102*H102</f>
        <v>0</v>
      </c>
      <c r="Q102" s="215">
        <v>0.00084999999999999995</v>
      </c>
      <c r="R102" s="215">
        <f>Q102*H102</f>
        <v>0.31619999999999998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168</v>
      </c>
      <c r="AT102" s="217" t="s">
        <v>155</v>
      </c>
      <c r="AU102" s="217" t="s">
        <v>80</v>
      </c>
      <c r="AY102" s="18" t="s">
        <v>154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78</v>
      </c>
      <c r="BK102" s="218">
        <f>ROUND(I102*H102,2)</f>
        <v>0</v>
      </c>
      <c r="BL102" s="18" t="s">
        <v>168</v>
      </c>
      <c r="BM102" s="217" t="s">
        <v>1410</v>
      </c>
    </row>
    <row r="103" s="2" customFormat="1">
      <c r="A103" s="39"/>
      <c r="B103" s="40"/>
      <c r="C103" s="41"/>
      <c r="D103" s="231" t="s">
        <v>302</v>
      </c>
      <c r="E103" s="41"/>
      <c r="F103" s="232" t="s">
        <v>343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302</v>
      </c>
      <c r="AU103" s="18" t="s">
        <v>80</v>
      </c>
    </row>
    <row r="104" s="13" customFormat="1">
      <c r="A104" s="13"/>
      <c r="B104" s="236"/>
      <c r="C104" s="237"/>
      <c r="D104" s="238" t="s">
        <v>322</v>
      </c>
      <c r="E104" s="239" t="s">
        <v>19</v>
      </c>
      <c r="F104" s="240" t="s">
        <v>1411</v>
      </c>
      <c r="G104" s="237"/>
      <c r="H104" s="241">
        <v>372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322</v>
      </c>
      <c r="AU104" s="247" t="s">
        <v>80</v>
      </c>
      <c r="AV104" s="13" t="s">
        <v>80</v>
      </c>
      <c r="AW104" s="13" t="s">
        <v>32</v>
      </c>
      <c r="AX104" s="13" t="s">
        <v>78</v>
      </c>
      <c r="AY104" s="247" t="s">
        <v>154</v>
      </c>
    </row>
    <row r="105" s="2" customFormat="1" ht="24.15" customHeight="1">
      <c r="A105" s="39"/>
      <c r="B105" s="40"/>
      <c r="C105" s="206" t="s">
        <v>183</v>
      </c>
      <c r="D105" s="206" t="s">
        <v>155</v>
      </c>
      <c r="E105" s="207" t="s">
        <v>346</v>
      </c>
      <c r="F105" s="208" t="s">
        <v>347</v>
      </c>
      <c r="G105" s="209" t="s">
        <v>299</v>
      </c>
      <c r="H105" s="210">
        <v>372</v>
      </c>
      <c r="I105" s="211"/>
      <c r="J105" s="212">
        <f>ROUND(I105*H105,2)</f>
        <v>0</v>
      </c>
      <c r="K105" s="208" t="s">
        <v>300</v>
      </c>
      <c r="L105" s="45"/>
      <c r="M105" s="213" t="s">
        <v>19</v>
      </c>
      <c r="N105" s="214" t="s">
        <v>41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168</v>
      </c>
      <c r="AT105" s="217" t="s">
        <v>155</v>
      </c>
      <c r="AU105" s="217" t="s">
        <v>80</v>
      </c>
      <c r="AY105" s="18" t="s">
        <v>154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78</v>
      </c>
      <c r="BK105" s="218">
        <f>ROUND(I105*H105,2)</f>
        <v>0</v>
      </c>
      <c r="BL105" s="18" t="s">
        <v>168</v>
      </c>
      <c r="BM105" s="217" t="s">
        <v>1412</v>
      </c>
    </row>
    <row r="106" s="2" customFormat="1">
      <c r="A106" s="39"/>
      <c r="B106" s="40"/>
      <c r="C106" s="41"/>
      <c r="D106" s="231" t="s">
        <v>302</v>
      </c>
      <c r="E106" s="41"/>
      <c r="F106" s="232" t="s">
        <v>349</v>
      </c>
      <c r="G106" s="41"/>
      <c r="H106" s="41"/>
      <c r="I106" s="233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302</v>
      </c>
      <c r="AU106" s="18" t="s">
        <v>80</v>
      </c>
    </row>
    <row r="107" s="13" customFormat="1">
      <c r="A107" s="13"/>
      <c r="B107" s="236"/>
      <c r="C107" s="237"/>
      <c r="D107" s="238" t="s">
        <v>322</v>
      </c>
      <c r="E107" s="239" t="s">
        <v>19</v>
      </c>
      <c r="F107" s="240" t="s">
        <v>1411</v>
      </c>
      <c r="G107" s="237"/>
      <c r="H107" s="241">
        <v>372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322</v>
      </c>
      <c r="AU107" s="247" t="s">
        <v>80</v>
      </c>
      <c r="AV107" s="13" t="s">
        <v>80</v>
      </c>
      <c r="AW107" s="13" t="s">
        <v>32</v>
      </c>
      <c r="AX107" s="13" t="s">
        <v>78</v>
      </c>
      <c r="AY107" s="247" t="s">
        <v>154</v>
      </c>
    </row>
    <row r="108" s="2" customFormat="1" ht="37.8" customHeight="1">
      <c r="A108" s="39"/>
      <c r="B108" s="40"/>
      <c r="C108" s="206" t="s">
        <v>187</v>
      </c>
      <c r="D108" s="206" t="s">
        <v>155</v>
      </c>
      <c r="E108" s="207" t="s">
        <v>350</v>
      </c>
      <c r="F108" s="208" t="s">
        <v>351</v>
      </c>
      <c r="G108" s="209" t="s">
        <v>319</v>
      </c>
      <c r="H108" s="210">
        <v>285.19999999999999</v>
      </c>
      <c r="I108" s="211"/>
      <c r="J108" s="212">
        <f>ROUND(I108*H108,2)</f>
        <v>0</v>
      </c>
      <c r="K108" s="208" t="s">
        <v>300</v>
      </c>
      <c r="L108" s="45"/>
      <c r="M108" s="213" t="s">
        <v>19</v>
      </c>
      <c r="N108" s="214" t="s">
        <v>41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168</v>
      </c>
      <c r="AT108" s="217" t="s">
        <v>155</v>
      </c>
      <c r="AU108" s="217" t="s">
        <v>80</v>
      </c>
      <c r="AY108" s="18" t="s">
        <v>154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78</v>
      </c>
      <c r="BK108" s="218">
        <f>ROUND(I108*H108,2)</f>
        <v>0</v>
      </c>
      <c r="BL108" s="18" t="s">
        <v>168</v>
      </c>
      <c r="BM108" s="217" t="s">
        <v>1413</v>
      </c>
    </row>
    <row r="109" s="2" customFormat="1">
      <c r="A109" s="39"/>
      <c r="B109" s="40"/>
      <c r="C109" s="41"/>
      <c r="D109" s="231" t="s">
        <v>302</v>
      </c>
      <c r="E109" s="41"/>
      <c r="F109" s="232" t="s">
        <v>353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302</v>
      </c>
      <c r="AU109" s="18" t="s">
        <v>80</v>
      </c>
    </row>
    <row r="110" s="13" customFormat="1">
      <c r="A110" s="13"/>
      <c r="B110" s="236"/>
      <c r="C110" s="237"/>
      <c r="D110" s="238" t="s">
        <v>322</v>
      </c>
      <c r="E110" s="239" t="s">
        <v>19</v>
      </c>
      <c r="F110" s="240" t="s">
        <v>1414</v>
      </c>
      <c r="G110" s="237"/>
      <c r="H110" s="241">
        <v>285.19999999999999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322</v>
      </c>
      <c r="AU110" s="247" t="s">
        <v>80</v>
      </c>
      <c r="AV110" s="13" t="s">
        <v>80</v>
      </c>
      <c r="AW110" s="13" t="s">
        <v>32</v>
      </c>
      <c r="AX110" s="13" t="s">
        <v>78</v>
      </c>
      <c r="AY110" s="247" t="s">
        <v>154</v>
      </c>
    </row>
    <row r="111" s="2" customFormat="1" ht="37.8" customHeight="1">
      <c r="A111" s="39"/>
      <c r="B111" s="40"/>
      <c r="C111" s="206" t="s">
        <v>191</v>
      </c>
      <c r="D111" s="206" t="s">
        <v>155</v>
      </c>
      <c r="E111" s="207" t="s">
        <v>356</v>
      </c>
      <c r="F111" s="208" t="s">
        <v>357</v>
      </c>
      <c r="G111" s="209" t="s">
        <v>319</v>
      </c>
      <c r="H111" s="210">
        <v>43.399999999999999</v>
      </c>
      <c r="I111" s="211"/>
      <c r="J111" s="212">
        <f>ROUND(I111*H111,2)</f>
        <v>0</v>
      </c>
      <c r="K111" s="208" t="s">
        <v>300</v>
      </c>
      <c r="L111" s="45"/>
      <c r="M111" s="213" t="s">
        <v>19</v>
      </c>
      <c r="N111" s="214" t="s">
        <v>41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168</v>
      </c>
      <c r="AT111" s="217" t="s">
        <v>155</v>
      </c>
      <c r="AU111" s="217" t="s">
        <v>80</v>
      </c>
      <c r="AY111" s="18" t="s">
        <v>154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78</v>
      </c>
      <c r="BK111" s="218">
        <f>ROUND(I111*H111,2)</f>
        <v>0</v>
      </c>
      <c r="BL111" s="18" t="s">
        <v>168</v>
      </c>
      <c r="BM111" s="217" t="s">
        <v>1415</v>
      </c>
    </row>
    <row r="112" s="2" customFormat="1">
      <c r="A112" s="39"/>
      <c r="B112" s="40"/>
      <c r="C112" s="41"/>
      <c r="D112" s="231" t="s">
        <v>302</v>
      </c>
      <c r="E112" s="41"/>
      <c r="F112" s="232" t="s">
        <v>359</v>
      </c>
      <c r="G112" s="41"/>
      <c r="H112" s="41"/>
      <c r="I112" s="233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302</v>
      </c>
      <c r="AU112" s="18" t="s">
        <v>80</v>
      </c>
    </row>
    <row r="113" s="13" customFormat="1">
      <c r="A113" s="13"/>
      <c r="B113" s="236"/>
      <c r="C113" s="237"/>
      <c r="D113" s="238" t="s">
        <v>322</v>
      </c>
      <c r="E113" s="239" t="s">
        <v>19</v>
      </c>
      <c r="F113" s="240" t="s">
        <v>1416</v>
      </c>
      <c r="G113" s="237"/>
      <c r="H113" s="241">
        <v>43.399999999999999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322</v>
      </c>
      <c r="AU113" s="247" t="s">
        <v>80</v>
      </c>
      <c r="AV113" s="13" t="s">
        <v>80</v>
      </c>
      <c r="AW113" s="13" t="s">
        <v>32</v>
      </c>
      <c r="AX113" s="13" t="s">
        <v>78</v>
      </c>
      <c r="AY113" s="247" t="s">
        <v>154</v>
      </c>
    </row>
    <row r="114" s="2" customFormat="1" ht="24.15" customHeight="1">
      <c r="A114" s="39"/>
      <c r="B114" s="40"/>
      <c r="C114" s="206" t="s">
        <v>195</v>
      </c>
      <c r="D114" s="206" t="s">
        <v>155</v>
      </c>
      <c r="E114" s="207" t="s">
        <v>361</v>
      </c>
      <c r="F114" s="208" t="s">
        <v>362</v>
      </c>
      <c r="G114" s="209" t="s">
        <v>319</v>
      </c>
      <c r="H114" s="210">
        <v>142.59999999999999</v>
      </c>
      <c r="I114" s="211"/>
      <c r="J114" s="212">
        <f>ROUND(I114*H114,2)</f>
        <v>0</v>
      </c>
      <c r="K114" s="208" t="s">
        <v>300</v>
      </c>
      <c r="L114" s="45"/>
      <c r="M114" s="213" t="s">
        <v>19</v>
      </c>
      <c r="N114" s="214" t="s">
        <v>41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168</v>
      </c>
      <c r="AT114" s="217" t="s">
        <v>155</v>
      </c>
      <c r="AU114" s="217" t="s">
        <v>80</v>
      </c>
      <c r="AY114" s="18" t="s">
        <v>154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78</v>
      </c>
      <c r="BK114" s="218">
        <f>ROUND(I114*H114,2)</f>
        <v>0</v>
      </c>
      <c r="BL114" s="18" t="s">
        <v>168</v>
      </c>
      <c r="BM114" s="217" t="s">
        <v>1417</v>
      </c>
    </row>
    <row r="115" s="2" customFormat="1">
      <c r="A115" s="39"/>
      <c r="B115" s="40"/>
      <c r="C115" s="41"/>
      <c r="D115" s="231" t="s">
        <v>302</v>
      </c>
      <c r="E115" s="41"/>
      <c r="F115" s="232" t="s">
        <v>364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302</v>
      </c>
      <c r="AU115" s="18" t="s">
        <v>80</v>
      </c>
    </row>
    <row r="116" s="13" customFormat="1">
      <c r="A116" s="13"/>
      <c r="B116" s="236"/>
      <c r="C116" s="237"/>
      <c r="D116" s="238" t="s">
        <v>322</v>
      </c>
      <c r="E116" s="239" t="s">
        <v>19</v>
      </c>
      <c r="F116" s="240" t="s">
        <v>1418</v>
      </c>
      <c r="G116" s="237"/>
      <c r="H116" s="241">
        <v>142.59999999999999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322</v>
      </c>
      <c r="AU116" s="247" t="s">
        <v>80</v>
      </c>
      <c r="AV116" s="13" t="s">
        <v>80</v>
      </c>
      <c r="AW116" s="13" t="s">
        <v>32</v>
      </c>
      <c r="AX116" s="13" t="s">
        <v>78</v>
      </c>
      <c r="AY116" s="247" t="s">
        <v>154</v>
      </c>
    </row>
    <row r="117" s="2" customFormat="1" ht="24.15" customHeight="1">
      <c r="A117" s="39"/>
      <c r="B117" s="40"/>
      <c r="C117" s="206" t="s">
        <v>8</v>
      </c>
      <c r="D117" s="206" t="s">
        <v>155</v>
      </c>
      <c r="E117" s="207" t="s">
        <v>367</v>
      </c>
      <c r="F117" s="208" t="s">
        <v>368</v>
      </c>
      <c r="G117" s="209" t="s">
        <v>319</v>
      </c>
      <c r="H117" s="210">
        <v>43.399999999999999</v>
      </c>
      <c r="I117" s="211"/>
      <c r="J117" s="212">
        <f>ROUND(I117*H117,2)</f>
        <v>0</v>
      </c>
      <c r="K117" s="208" t="s">
        <v>300</v>
      </c>
      <c r="L117" s="45"/>
      <c r="M117" s="213" t="s">
        <v>19</v>
      </c>
      <c r="N117" s="214" t="s">
        <v>41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168</v>
      </c>
      <c r="AT117" s="217" t="s">
        <v>155</v>
      </c>
      <c r="AU117" s="217" t="s">
        <v>80</v>
      </c>
      <c r="AY117" s="18" t="s">
        <v>154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78</v>
      </c>
      <c r="BK117" s="218">
        <f>ROUND(I117*H117,2)</f>
        <v>0</v>
      </c>
      <c r="BL117" s="18" t="s">
        <v>168</v>
      </c>
      <c r="BM117" s="217" t="s">
        <v>1419</v>
      </c>
    </row>
    <row r="118" s="2" customFormat="1">
      <c r="A118" s="39"/>
      <c r="B118" s="40"/>
      <c r="C118" s="41"/>
      <c r="D118" s="231" t="s">
        <v>302</v>
      </c>
      <c r="E118" s="41"/>
      <c r="F118" s="232" t="s">
        <v>370</v>
      </c>
      <c r="G118" s="41"/>
      <c r="H118" s="41"/>
      <c r="I118" s="233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302</v>
      </c>
      <c r="AU118" s="18" t="s">
        <v>80</v>
      </c>
    </row>
    <row r="119" s="13" customFormat="1">
      <c r="A119" s="13"/>
      <c r="B119" s="236"/>
      <c r="C119" s="237"/>
      <c r="D119" s="238" t="s">
        <v>322</v>
      </c>
      <c r="E119" s="239" t="s">
        <v>19</v>
      </c>
      <c r="F119" s="240" t="s">
        <v>1420</v>
      </c>
      <c r="G119" s="237"/>
      <c r="H119" s="241">
        <v>43.399999999999999</v>
      </c>
      <c r="I119" s="242"/>
      <c r="J119" s="237"/>
      <c r="K119" s="237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322</v>
      </c>
      <c r="AU119" s="247" t="s">
        <v>80</v>
      </c>
      <c r="AV119" s="13" t="s">
        <v>80</v>
      </c>
      <c r="AW119" s="13" t="s">
        <v>32</v>
      </c>
      <c r="AX119" s="13" t="s">
        <v>78</v>
      </c>
      <c r="AY119" s="247" t="s">
        <v>154</v>
      </c>
    </row>
    <row r="120" s="2" customFormat="1" ht="24.15" customHeight="1">
      <c r="A120" s="39"/>
      <c r="B120" s="40"/>
      <c r="C120" s="206" t="s">
        <v>202</v>
      </c>
      <c r="D120" s="206" t="s">
        <v>155</v>
      </c>
      <c r="E120" s="207" t="s">
        <v>371</v>
      </c>
      <c r="F120" s="208" t="s">
        <v>372</v>
      </c>
      <c r="G120" s="209" t="s">
        <v>319</v>
      </c>
      <c r="H120" s="210">
        <v>142.59999999999999</v>
      </c>
      <c r="I120" s="211"/>
      <c r="J120" s="212">
        <f>ROUND(I120*H120,2)</f>
        <v>0</v>
      </c>
      <c r="K120" s="208" t="s">
        <v>300</v>
      </c>
      <c r="L120" s="45"/>
      <c r="M120" s="213" t="s">
        <v>19</v>
      </c>
      <c r="N120" s="214" t="s">
        <v>41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168</v>
      </c>
      <c r="AT120" s="217" t="s">
        <v>155</v>
      </c>
      <c r="AU120" s="217" t="s">
        <v>80</v>
      </c>
      <c r="AY120" s="18" t="s">
        <v>154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78</v>
      </c>
      <c r="BK120" s="218">
        <f>ROUND(I120*H120,2)</f>
        <v>0</v>
      </c>
      <c r="BL120" s="18" t="s">
        <v>168</v>
      </c>
      <c r="BM120" s="217" t="s">
        <v>1421</v>
      </c>
    </row>
    <row r="121" s="2" customFormat="1">
      <c r="A121" s="39"/>
      <c r="B121" s="40"/>
      <c r="C121" s="41"/>
      <c r="D121" s="231" t="s">
        <v>302</v>
      </c>
      <c r="E121" s="41"/>
      <c r="F121" s="232" t="s">
        <v>374</v>
      </c>
      <c r="G121" s="41"/>
      <c r="H121" s="41"/>
      <c r="I121" s="233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302</v>
      </c>
      <c r="AU121" s="18" t="s">
        <v>80</v>
      </c>
    </row>
    <row r="122" s="13" customFormat="1">
      <c r="A122" s="13"/>
      <c r="B122" s="236"/>
      <c r="C122" s="237"/>
      <c r="D122" s="238" t="s">
        <v>322</v>
      </c>
      <c r="E122" s="239" t="s">
        <v>19</v>
      </c>
      <c r="F122" s="240" t="s">
        <v>1418</v>
      </c>
      <c r="G122" s="237"/>
      <c r="H122" s="241">
        <v>142.59999999999999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322</v>
      </c>
      <c r="AU122" s="247" t="s">
        <v>80</v>
      </c>
      <c r="AV122" s="13" t="s">
        <v>80</v>
      </c>
      <c r="AW122" s="13" t="s">
        <v>32</v>
      </c>
      <c r="AX122" s="13" t="s">
        <v>78</v>
      </c>
      <c r="AY122" s="247" t="s">
        <v>154</v>
      </c>
    </row>
    <row r="123" s="2" customFormat="1" ht="37.8" customHeight="1">
      <c r="A123" s="39"/>
      <c r="B123" s="40"/>
      <c r="C123" s="206" t="s">
        <v>206</v>
      </c>
      <c r="D123" s="206" t="s">
        <v>155</v>
      </c>
      <c r="E123" s="207" t="s">
        <v>375</v>
      </c>
      <c r="F123" s="208" t="s">
        <v>376</v>
      </c>
      <c r="G123" s="209" t="s">
        <v>319</v>
      </c>
      <c r="H123" s="210">
        <v>31</v>
      </c>
      <c r="I123" s="211"/>
      <c r="J123" s="212">
        <f>ROUND(I123*H123,2)</f>
        <v>0</v>
      </c>
      <c r="K123" s="208" t="s">
        <v>300</v>
      </c>
      <c r="L123" s="45"/>
      <c r="M123" s="213" t="s">
        <v>19</v>
      </c>
      <c r="N123" s="214" t="s">
        <v>41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168</v>
      </c>
      <c r="AT123" s="217" t="s">
        <v>155</v>
      </c>
      <c r="AU123" s="217" t="s">
        <v>80</v>
      </c>
      <c r="AY123" s="18" t="s">
        <v>154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78</v>
      </c>
      <c r="BK123" s="218">
        <f>ROUND(I123*H123,2)</f>
        <v>0</v>
      </c>
      <c r="BL123" s="18" t="s">
        <v>168</v>
      </c>
      <c r="BM123" s="217" t="s">
        <v>1422</v>
      </c>
    </row>
    <row r="124" s="2" customFormat="1">
      <c r="A124" s="39"/>
      <c r="B124" s="40"/>
      <c r="C124" s="41"/>
      <c r="D124" s="231" t="s">
        <v>302</v>
      </c>
      <c r="E124" s="41"/>
      <c r="F124" s="232" t="s">
        <v>378</v>
      </c>
      <c r="G124" s="41"/>
      <c r="H124" s="41"/>
      <c r="I124" s="233"/>
      <c r="J124" s="41"/>
      <c r="K124" s="41"/>
      <c r="L124" s="45"/>
      <c r="M124" s="234"/>
      <c r="N124" s="23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302</v>
      </c>
      <c r="AU124" s="18" t="s">
        <v>80</v>
      </c>
    </row>
    <row r="125" s="13" customFormat="1">
      <c r="A125" s="13"/>
      <c r="B125" s="236"/>
      <c r="C125" s="237"/>
      <c r="D125" s="238" t="s">
        <v>322</v>
      </c>
      <c r="E125" s="239" t="s">
        <v>19</v>
      </c>
      <c r="F125" s="240" t="s">
        <v>1423</v>
      </c>
      <c r="G125" s="237"/>
      <c r="H125" s="241">
        <v>31</v>
      </c>
      <c r="I125" s="242"/>
      <c r="J125" s="237"/>
      <c r="K125" s="237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322</v>
      </c>
      <c r="AU125" s="247" t="s">
        <v>80</v>
      </c>
      <c r="AV125" s="13" t="s">
        <v>80</v>
      </c>
      <c r="AW125" s="13" t="s">
        <v>32</v>
      </c>
      <c r="AX125" s="13" t="s">
        <v>78</v>
      </c>
      <c r="AY125" s="247" t="s">
        <v>154</v>
      </c>
    </row>
    <row r="126" s="2" customFormat="1" ht="16.5" customHeight="1">
      <c r="A126" s="39"/>
      <c r="B126" s="40"/>
      <c r="C126" s="259" t="s">
        <v>210</v>
      </c>
      <c r="D126" s="259" t="s">
        <v>381</v>
      </c>
      <c r="E126" s="260" t="s">
        <v>382</v>
      </c>
      <c r="F126" s="261" t="s">
        <v>383</v>
      </c>
      <c r="G126" s="262" t="s">
        <v>384</v>
      </c>
      <c r="H126" s="263">
        <v>55.799999999999997</v>
      </c>
      <c r="I126" s="264"/>
      <c r="J126" s="265">
        <f>ROUND(I126*H126,2)</f>
        <v>0</v>
      </c>
      <c r="K126" s="261" t="s">
        <v>300</v>
      </c>
      <c r="L126" s="266"/>
      <c r="M126" s="267" t="s">
        <v>19</v>
      </c>
      <c r="N126" s="268" t="s">
        <v>41</v>
      </c>
      <c r="O126" s="85"/>
      <c r="P126" s="215">
        <f>O126*H126</f>
        <v>0</v>
      </c>
      <c r="Q126" s="215">
        <v>1</v>
      </c>
      <c r="R126" s="215">
        <f>Q126*H126</f>
        <v>55.799999999999997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183</v>
      </c>
      <c r="AT126" s="217" t="s">
        <v>381</v>
      </c>
      <c r="AU126" s="217" t="s">
        <v>80</v>
      </c>
      <c r="AY126" s="18" t="s">
        <v>154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78</v>
      </c>
      <c r="BK126" s="218">
        <f>ROUND(I126*H126,2)</f>
        <v>0</v>
      </c>
      <c r="BL126" s="18" t="s">
        <v>168</v>
      </c>
      <c r="BM126" s="217" t="s">
        <v>1424</v>
      </c>
    </row>
    <row r="127" s="13" customFormat="1">
      <c r="A127" s="13"/>
      <c r="B127" s="236"/>
      <c r="C127" s="237"/>
      <c r="D127" s="238" t="s">
        <v>322</v>
      </c>
      <c r="E127" s="239" t="s">
        <v>19</v>
      </c>
      <c r="F127" s="240" t="s">
        <v>1425</v>
      </c>
      <c r="G127" s="237"/>
      <c r="H127" s="241">
        <v>55.799999999999997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322</v>
      </c>
      <c r="AU127" s="247" t="s">
        <v>80</v>
      </c>
      <c r="AV127" s="13" t="s">
        <v>80</v>
      </c>
      <c r="AW127" s="13" t="s">
        <v>32</v>
      </c>
      <c r="AX127" s="13" t="s">
        <v>78</v>
      </c>
      <c r="AY127" s="247" t="s">
        <v>154</v>
      </c>
    </row>
    <row r="128" s="2" customFormat="1" ht="21.75" customHeight="1">
      <c r="A128" s="39"/>
      <c r="B128" s="40"/>
      <c r="C128" s="206" t="s">
        <v>214</v>
      </c>
      <c r="D128" s="206" t="s">
        <v>155</v>
      </c>
      <c r="E128" s="207" t="s">
        <v>388</v>
      </c>
      <c r="F128" s="208" t="s">
        <v>389</v>
      </c>
      <c r="G128" s="209" t="s">
        <v>299</v>
      </c>
      <c r="H128" s="210">
        <v>124</v>
      </c>
      <c r="I128" s="211"/>
      <c r="J128" s="212">
        <f>ROUND(I128*H128,2)</f>
        <v>0</v>
      </c>
      <c r="K128" s="208" t="s">
        <v>300</v>
      </c>
      <c r="L128" s="45"/>
      <c r="M128" s="213" t="s">
        <v>19</v>
      </c>
      <c r="N128" s="214" t="s">
        <v>41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168</v>
      </c>
      <c r="AT128" s="217" t="s">
        <v>155</v>
      </c>
      <c r="AU128" s="217" t="s">
        <v>80</v>
      </c>
      <c r="AY128" s="18" t="s">
        <v>154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78</v>
      </c>
      <c r="BK128" s="218">
        <f>ROUND(I128*H128,2)</f>
        <v>0</v>
      </c>
      <c r="BL128" s="18" t="s">
        <v>168</v>
      </c>
      <c r="BM128" s="217" t="s">
        <v>1426</v>
      </c>
    </row>
    <row r="129" s="2" customFormat="1">
      <c r="A129" s="39"/>
      <c r="B129" s="40"/>
      <c r="C129" s="41"/>
      <c r="D129" s="231" t="s">
        <v>302</v>
      </c>
      <c r="E129" s="41"/>
      <c r="F129" s="232" t="s">
        <v>391</v>
      </c>
      <c r="G129" s="41"/>
      <c r="H129" s="41"/>
      <c r="I129" s="233"/>
      <c r="J129" s="41"/>
      <c r="K129" s="41"/>
      <c r="L129" s="45"/>
      <c r="M129" s="234"/>
      <c r="N129" s="23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302</v>
      </c>
      <c r="AU129" s="18" t="s">
        <v>80</v>
      </c>
    </row>
    <row r="130" s="13" customFormat="1">
      <c r="A130" s="13"/>
      <c r="B130" s="236"/>
      <c r="C130" s="237"/>
      <c r="D130" s="238" t="s">
        <v>322</v>
      </c>
      <c r="E130" s="239" t="s">
        <v>19</v>
      </c>
      <c r="F130" s="240" t="s">
        <v>1427</v>
      </c>
      <c r="G130" s="237"/>
      <c r="H130" s="241">
        <v>124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322</v>
      </c>
      <c r="AU130" s="247" t="s">
        <v>80</v>
      </c>
      <c r="AV130" s="13" t="s">
        <v>80</v>
      </c>
      <c r="AW130" s="13" t="s">
        <v>32</v>
      </c>
      <c r="AX130" s="13" t="s">
        <v>78</v>
      </c>
      <c r="AY130" s="247" t="s">
        <v>154</v>
      </c>
    </row>
    <row r="131" s="11" customFormat="1" ht="22.8" customHeight="1">
      <c r="A131" s="11"/>
      <c r="B131" s="192"/>
      <c r="C131" s="193"/>
      <c r="D131" s="194" t="s">
        <v>69</v>
      </c>
      <c r="E131" s="229" t="s">
        <v>168</v>
      </c>
      <c r="F131" s="229" t="s">
        <v>398</v>
      </c>
      <c r="G131" s="193"/>
      <c r="H131" s="193"/>
      <c r="I131" s="196"/>
      <c r="J131" s="230">
        <f>BK131</f>
        <v>0</v>
      </c>
      <c r="K131" s="193"/>
      <c r="L131" s="198"/>
      <c r="M131" s="199"/>
      <c r="N131" s="200"/>
      <c r="O131" s="200"/>
      <c r="P131" s="201">
        <f>SUM(P132:P134)</f>
        <v>0</v>
      </c>
      <c r="Q131" s="200"/>
      <c r="R131" s="201">
        <f>SUM(R132:R134)</f>
        <v>0</v>
      </c>
      <c r="S131" s="200"/>
      <c r="T131" s="202">
        <f>SUM(T132:T134)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3" t="s">
        <v>78</v>
      </c>
      <c r="AT131" s="204" t="s">
        <v>69</v>
      </c>
      <c r="AU131" s="204" t="s">
        <v>78</v>
      </c>
      <c r="AY131" s="203" t="s">
        <v>154</v>
      </c>
      <c r="BK131" s="205">
        <f>SUM(BK132:BK134)</f>
        <v>0</v>
      </c>
    </row>
    <row r="132" s="2" customFormat="1" ht="16.5" customHeight="1">
      <c r="A132" s="39"/>
      <c r="B132" s="40"/>
      <c r="C132" s="206" t="s">
        <v>218</v>
      </c>
      <c r="D132" s="206" t="s">
        <v>155</v>
      </c>
      <c r="E132" s="207" t="s">
        <v>399</v>
      </c>
      <c r="F132" s="208" t="s">
        <v>400</v>
      </c>
      <c r="G132" s="209" t="s">
        <v>319</v>
      </c>
      <c r="H132" s="210">
        <v>12.4</v>
      </c>
      <c r="I132" s="211"/>
      <c r="J132" s="212">
        <f>ROUND(I132*H132,2)</f>
        <v>0</v>
      </c>
      <c r="K132" s="208" t="s">
        <v>300</v>
      </c>
      <c r="L132" s="45"/>
      <c r="M132" s="213" t="s">
        <v>19</v>
      </c>
      <c r="N132" s="214" t="s">
        <v>41</v>
      </c>
      <c r="O132" s="85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7" t="s">
        <v>168</v>
      </c>
      <c r="AT132" s="217" t="s">
        <v>155</v>
      </c>
      <c r="AU132" s="217" t="s">
        <v>80</v>
      </c>
      <c r="AY132" s="18" t="s">
        <v>154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78</v>
      </c>
      <c r="BK132" s="218">
        <f>ROUND(I132*H132,2)</f>
        <v>0</v>
      </c>
      <c r="BL132" s="18" t="s">
        <v>168</v>
      </c>
      <c r="BM132" s="217" t="s">
        <v>1428</v>
      </c>
    </row>
    <row r="133" s="2" customFormat="1">
      <c r="A133" s="39"/>
      <c r="B133" s="40"/>
      <c r="C133" s="41"/>
      <c r="D133" s="231" t="s">
        <v>302</v>
      </c>
      <c r="E133" s="41"/>
      <c r="F133" s="232" t="s">
        <v>402</v>
      </c>
      <c r="G133" s="41"/>
      <c r="H133" s="41"/>
      <c r="I133" s="233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302</v>
      </c>
      <c r="AU133" s="18" t="s">
        <v>80</v>
      </c>
    </row>
    <row r="134" s="13" customFormat="1">
      <c r="A134" s="13"/>
      <c r="B134" s="236"/>
      <c r="C134" s="237"/>
      <c r="D134" s="238" t="s">
        <v>322</v>
      </c>
      <c r="E134" s="239" t="s">
        <v>19</v>
      </c>
      <c r="F134" s="240" t="s">
        <v>1429</v>
      </c>
      <c r="G134" s="237"/>
      <c r="H134" s="241">
        <v>12.4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322</v>
      </c>
      <c r="AU134" s="247" t="s">
        <v>80</v>
      </c>
      <c r="AV134" s="13" t="s">
        <v>80</v>
      </c>
      <c r="AW134" s="13" t="s">
        <v>32</v>
      </c>
      <c r="AX134" s="13" t="s">
        <v>78</v>
      </c>
      <c r="AY134" s="247" t="s">
        <v>154</v>
      </c>
    </row>
    <row r="135" s="11" customFormat="1" ht="22.8" customHeight="1">
      <c r="A135" s="11"/>
      <c r="B135" s="192"/>
      <c r="C135" s="193"/>
      <c r="D135" s="194" t="s">
        <v>69</v>
      </c>
      <c r="E135" s="229" t="s">
        <v>183</v>
      </c>
      <c r="F135" s="229" t="s">
        <v>421</v>
      </c>
      <c r="G135" s="193"/>
      <c r="H135" s="193"/>
      <c r="I135" s="196"/>
      <c r="J135" s="230">
        <f>BK135</f>
        <v>0</v>
      </c>
      <c r="K135" s="193"/>
      <c r="L135" s="198"/>
      <c r="M135" s="199"/>
      <c r="N135" s="200"/>
      <c r="O135" s="200"/>
      <c r="P135" s="201">
        <f>SUM(P136:P156)</f>
        <v>0</v>
      </c>
      <c r="Q135" s="200"/>
      <c r="R135" s="201">
        <f>SUM(R136:R156)</f>
        <v>1.95878</v>
      </c>
      <c r="S135" s="200"/>
      <c r="T135" s="202">
        <f>SUM(T136:T156)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3" t="s">
        <v>78</v>
      </c>
      <c r="AT135" s="204" t="s">
        <v>69</v>
      </c>
      <c r="AU135" s="204" t="s">
        <v>78</v>
      </c>
      <c r="AY135" s="203" t="s">
        <v>154</v>
      </c>
      <c r="BK135" s="205">
        <f>SUM(BK136:BK156)</f>
        <v>0</v>
      </c>
    </row>
    <row r="136" s="2" customFormat="1" ht="16.5" customHeight="1">
      <c r="A136" s="39"/>
      <c r="B136" s="40"/>
      <c r="C136" s="206" t="s">
        <v>222</v>
      </c>
      <c r="D136" s="206" t="s">
        <v>155</v>
      </c>
      <c r="E136" s="207" t="s">
        <v>888</v>
      </c>
      <c r="F136" s="208" t="s">
        <v>889</v>
      </c>
      <c r="G136" s="209" t="s">
        <v>310</v>
      </c>
      <c r="H136" s="210">
        <v>124</v>
      </c>
      <c r="I136" s="211"/>
      <c r="J136" s="212">
        <f>ROUND(I136*H136,2)</f>
        <v>0</v>
      </c>
      <c r="K136" s="208" t="s">
        <v>300</v>
      </c>
      <c r="L136" s="45"/>
      <c r="M136" s="213" t="s">
        <v>19</v>
      </c>
      <c r="N136" s="214" t="s">
        <v>41</v>
      </c>
      <c r="O136" s="85"/>
      <c r="P136" s="215">
        <f>O136*H136</f>
        <v>0</v>
      </c>
      <c r="Q136" s="215">
        <v>1.0000000000000001E-05</v>
      </c>
      <c r="R136" s="215">
        <f>Q136*H136</f>
        <v>0.00124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168</v>
      </c>
      <c r="AT136" s="217" t="s">
        <v>155</v>
      </c>
      <c r="AU136" s="217" t="s">
        <v>80</v>
      </c>
      <c r="AY136" s="18" t="s">
        <v>154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78</v>
      </c>
      <c r="BK136" s="218">
        <f>ROUND(I136*H136,2)</f>
        <v>0</v>
      </c>
      <c r="BL136" s="18" t="s">
        <v>168</v>
      </c>
      <c r="BM136" s="217" t="s">
        <v>1430</v>
      </c>
    </row>
    <row r="137" s="2" customFormat="1">
      <c r="A137" s="39"/>
      <c r="B137" s="40"/>
      <c r="C137" s="41"/>
      <c r="D137" s="231" t="s">
        <v>302</v>
      </c>
      <c r="E137" s="41"/>
      <c r="F137" s="232" t="s">
        <v>891</v>
      </c>
      <c r="G137" s="41"/>
      <c r="H137" s="41"/>
      <c r="I137" s="233"/>
      <c r="J137" s="41"/>
      <c r="K137" s="41"/>
      <c r="L137" s="45"/>
      <c r="M137" s="234"/>
      <c r="N137" s="23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302</v>
      </c>
      <c r="AU137" s="18" t="s">
        <v>80</v>
      </c>
    </row>
    <row r="138" s="2" customFormat="1" ht="16.5" customHeight="1">
      <c r="A138" s="39"/>
      <c r="B138" s="40"/>
      <c r="C138" s="259" t="s">
        <v>226</v>
      </c>
      <c r="D138" s="259" t="s">
        <v>381</v>
      </c>
      <c r="E138" s="260" t="s">
        <v>906</v>
      </c>
      <c r="F138" s="261" t="s">
        <v>907</v>
      </c>
      <c r="G138" s="262" t="s">
        <v>310</v>
      </c>
      <c r="H138" s="263">
        <v>130.19999999999999</v>
      </c>
      <c r="I138" s="264"/>
      <c r="J138" s="265">
        <f>ROUND(I138*H138,2)</f>
        <v>0</v>
      </c>
      <c r="K138" s="261" t="s">
        <v>300</v>
      </c>
      <c r="L138" s="266"/>
      <c r="M138" s="267" t="s">
        <v>19</v>
      </c>
      <c r="N138" s="268" t="s">
        <v>41</v>
      </c>
      <c r="O138" s="85"/>
      <c r="P138" s="215">
        <f>O138*H138</f>
        <v>0</v>
      </c>
      <c r="Q138" s="215">
        <v>0.0038999999999999998</v>
      </c>
      <c r="R138" s="215">
        <f>Q138*H138</f>
        <v>0.5077799999999999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183</v>
      </c>
      <c r="AT138" s="217" t="s">
        <v>381</v>
      </c>
      <c r="AU138" s="217" t="s">
        <v>80</v>
      </c>
      <c r="AY138" s="18" t="s">
        <v>154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78</v>
      </c>
      <c r="BK138" s="218">
        <f>ROUND(I138*H138,2)</f>
        <v>0</v>
      </c>
      <c r="BL138" s="18" t="s">
        <v>168</v>
      </c>
      <c r="BM138" s="217" t="s">
        <v>1431</v>
      </c>
    </row>
    <row r="139" s="13" customFormat="1">
      <c r="A139" s="13"/>
      <c r="B139" s="236"/>
      <c r="C139" s="237"/>
      <c r="D139" s="238" t="s">
        <v>322</v>
      </c>
      <c r="E139" s="239" t="s">
        <v>19</v>
      </c>
      <c r="F139" s="240" t="s">
        <v>1432</v>
      </c>
      <c r="G139" s="237"/>
      <c r="H139" s="241">
        <v>130.19999999999999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322</v>
      </c>
      <c r="AU139" s="247" t="s">
        <v>80</v>
      </c>
      <c r="AV139" s="13" t="s">
        <v>80</v>
      </c>
      <c r="AW139" s="13" t="s">
        <v>32</v>
      </c>
      <c r="AX139" s="13" t="s">
        <v>78</v>
      </c>
      <c r="AY139" s="247" t="s">
        <v>154</v>
      </c>
    </row>
    <row r="140" s="2" customFormat="1" ht="24.15" customHeight="1">
      <c r="A140" s="39"/>
      <c r="B140" s="40"/>
      <c r="C140" s="206" t="s">
        <v>230</v>
      </c>
      <c r="D140" s="206" t="s">
        <v>155</v>
      </c>
      <c r="E140" s="207" t="s">
        <v>1433</v>
      </c>
      <c r="F140" s="208" t="s">
        <v>911</v>
      </c>
      <c r="G140" s="209" t="s">
        <v>443</v>
      </c>
      <c r="H140" s="210">
        <v>32</v>
      </c>
      <c r="I140" s="211"/>
      <c r="J140" s="212">
        <f>ROUND(I140*H140,2)</f>
        <v>0</v>
      </c>
      <c r="K140" s="208" t="s">
        <v>300</v>
      </c>
      <c r="L140" s="45"/>
      <c r="M140" s="213" t="s">
        <v>19</v>
      </c>
      <c r="N140" s="214" t="s">
        <v>41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168</v>
      </c>
      <c r="AT140" s="217" t="s">
        <v>155</v>
      </c>
      <c r="AU140" s="217" t="s">
        <v>80</v>
      </c>
      <c r="AY140" s="18" t="s">
        <v>154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78</v>
      </c>
      <c r="BK140" s="218">
        <f>ROUND(I140*H140,2)</f>
        <v>0</v>
      </c>
      <c r="BL140" s="18" t="s">
        <v>168</v>
      </c>
      <c r="BM140" s="217" t="s">
        <v>1434</v>
      </c>
    </row>
    <row r="141" s="2" customFormat="1">
      <c r="A141" s="39"/>
      <c r="B141" s="40"/>
      <c r="C141" s="41"/>
      <c r="D141" s="231" t="s">
        <v>302</v>
      </c>
      <c r="E141" s="41"/>
      <c r="F141" s="232" t="s">
        <v>1435</v>
      </c>
      <c r="G141" s="41"/>
      <c r="H141" s="41"/>
      <c r="I141" s="233"/>
      <c r="J141" s="41"/>
      <c r="K141" s="41"/>
      <c r="L141" s="45"/>
      <c r="M141" s="234"/>
      <c r="N141" s="23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302</v>
      </c>
      <c r="AU141" s="18" t="s">
        <v>80</v>
      </c>
    </row>
    <row r="142" s="2" customFormat="1" ht="16.5" customHeight="1">
      <c r="A142" s="39"/>
      <c r="B142" s="40"/>
      <c r="C142" s="259" t="s">
        <v>7</v>
      </c>
      <c r="D142" s="259" t="s">
        <v>381</v>
      </c>
      <c r="E142" s="260" t="s">
        <v>1436</v>
      </c>
      <c r="F142" s="261" t="s">
        <v>1437</v>
      </c>
      <c r="G142" s="262" t="s">
        <v>443</v>
      </c>
      <c r="H142" s="263">
        <v>16</v>
      </c>
      <c r="I142" s="264"/>
      <c r="J142" s="265">
        <f>ROUND(I142*H142,2)</f>
        <v>0</v>
      </c>
      <c r="K142" s="261" t="s">
        <v>300</v>
      </c>
      <c r="L142" s="266"/>
      <c r="M142" s="267" t="s">
        <v>19</v>
      </c>
      <c r="N142" s="268" t="s">
        <v>41</v>
      </c>
      <c r="O142" s="85"/>
      <c r="P142" s="215">
        <f>O142*H142</f>
        <v>0</v>
      </c>
      <c r="Q142" s="215">
        <v>0.00064999999999999997</v>
      </c>
      <c r="R142" s="215">
        <f>Q142*H142</f>
        <v>0.0104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183</v>
      </c>
      <c r="AT142" s="217" t="s">
        <v>381</v>
      </c>
      <c r="AU142" s="217" t="s">
        <v>80</v>
      </c>
      <c r="AY142" s="18" t="s">
        <v>154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78</v>
      </c>
      <c r="BK142" s="218">
        <f>ROUND(I142*H142,2)</f>
        <v>0</v>
      </c>
      <c r="BL142" s="18" t="s">
        <v>168</v>
      </c>
      <c r="BM142" s="217" t="s">
        <v>1438</v>
      </c>
    </row>
    <row r="143" s="2" customFormat="1" ht="16.5" customHeight="1">
      <c r="A143" s="39"/>
      <c r="B143" s="40"/>
      <c r="C143" s="259" t="s">
        <v>410</v>
      </c>
      <c r="D143" s="259" t="s">
        <v>381</v>
      </c>
      <c r="E143" s="260" t="s">
        <v>1439</v>
      </c>
      <c r="F143" s="261" t="s">
        <v>1440</v>
      </c>
      <c r="G143" s="262" t="s">
        <v>443</v>
      </c>
      <c r="H143" s="263">
        <v>16</v>
      </c>
      <c r="I143" s="264"/>
      <c r="J143" s="265">
        <f>ROUND(I143*H143,2)</f>
        <v>0</v>
      </c>
      <c r="K143" s="261" t="s">
        <v>300</v>
      </c>
      <c r="L143" s="266"/>
      <c r="M143" s="267" t="s">
        <v>19</v>
      </c>
      <c r="N143" s="268" t="s">
        <v>41</v>
      </c>
      <c r="O143" s="85"/>
      <c r="P143" s="215">
        <f>O143*H143</f>
        <v>0</v>
      </c>
      <c r="Q143" s="215">
        <v>0.00054000000000000001</v>
      </c>
      <c r="R143" s="215">
        <f>Q143*H143</f>
        <v>0.0086400000000000001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183</v>
      </c>
      <c r="AT143" s="217" t="s">
        <v>381</v>
      </c>
      <c r="AU143" s="217" t="s">
        <v>80</v>
      </c>
      <c r="AY143" s="18" t="s">
        <v>154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78</v>
      </c>
      <c r="BK143" s="218">
        <f>ROUND(I143*H143,2)</f>
        <v>0</v>
      </c>
      <c r="BL143" s="18" t="s">
        <v>168</v>
      </c>
      <c r="BM143" s="217" t="s">
        <v>1441</v>
      </c>
    </row>
    <row r="144" s="2" customFormat="1" ht="24.15" customHeight="1">
      <c r="A144" s="39"/>
      <c r="B144" s="40"/>
      <c r="C144" s="206" t="s">
        <v>416</v>
      </c>
      <c r="D144" s="206" t="s">
        <v>155</v>
      </c>
      <c r="E144" s="207" t="s">
        <v>1442</v>
      </c>
      <c r="F144" s="208" t="s">
        <v>1097</v>
      </c>
      <c r="G144" s="209" t="s">
        <v>443</v>
      </c>
      <c r="H144" s="210">
        <v>16</v>
      </c>
      <c r="I144" s="211"/>
      <c r="J144" s="212">
        <f>ROUND(I144*H144,2)</f>
        <v>0</v>
      </c>
      <c r="K144" s="208" t="s">
        <v>300</v>
      </c>
      <c r="L144" s="45"/>
      <c r="M144" s="213" t="s">
        <v>19</v>
      </c>
      <c r="N144" s="214" t="s">
        <v>41</v>
      </c>
      <c r="O144" s="85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7" t="s">
        <v>168</v>
      </c>
      <c r="AT144" s="217" t="s">
        <v>155</v>
      </c>
      <c r="AU144" s="217" t="s">
        <v>80</v>
      </c>
      <c r="AY144" s="18" t="s">
        <v>154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78</v>
      </c>
      <c r="BK144" s="218">
        <f>ROUND(I144*H144,2)</f>
        <v>0</v>
      </c>
      <c r="BL144" s="18" t="s">
        <v>168</v>
      </c>
      <c r="BM144" s="217" t="s">
        <v>1443</v>
      </c>
    </row>
    <row r="145" s="2" customFormat="1">
      <c r="A145" s="39"/>
      <c r="B145" s="40"/>
      <c r="C145" s="41"/>
      <c r="D145" s="231" t="s">
        <v>302</v>
      </c>
      <c r="E145" s="41"/>
      <c r="F145" s="232" t="s">
        <v>1444</v>
      </c>
      <c r="G145" s="41"/>
      <c r="H145" s="41"/>
      <c r="I145" s="233"/>
      <c r="J145" s="41"/>
      <c r="K145" s="41"/>
      <c r="L145" s="45"/>
      <c r="M145" s="234"/>
      <c r="N145" s="23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302</v>
      </c>
      <c r="AU145" s="18" t="s">
        <v>80</v>
      </c>
    </row>
    <row r="146" s="2" customFormat="1" ht="16.5" customHeight="1">
      <c r="A146" s="39"/>
      <c r="B146" s="40"/>
      <c r="C146" s="259" t="s">
        <v>422</v>
      </c>
      <c r="D146" s="259" t="s">
        <v>381</v>
      </c>
      <c r="E146" s="260" t="s">
        <v>1445</v>
      </c>
      <c r="F146" s="261" t="s">
        <v>1446</v>
      </c>
      <c r="G146" s="262" t="s">
        <v>443</v>
      </c>
      <c r="H146" s="263">
        <v>16</v>
      </c>
      <c r="I146" s="264"/>
      <c r="J146" s="265">
        <f>ROUND(I146*H146,2)</f>
        <v>0</v>
      </c>
      <c r="K146" s="261" t="s">
        <v>300</v>
      </c>
      <c r="L146" s="266"/>
      <c r="M146" s="267" t="s">
        <v>19</v>
      </c>
      <c r="N146" s="268" t="s">
        <v>41</v>
      </c>
      <c r="O146" s="85"/>
      <c r="P146" s="215">
        <f>O146*H146</f>
        <v>0</v>
      </c>
      <c r="Q146" s="215">
        <v>0.0041999999999999997</v>
      </c>
      <c r="R146" s="215">
        <f>Q146*H146</f>
        <v>0.067199999999999996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183</v>
      </c>
      <c r="AT146" s="217" t="s">
        <v>381</v>
      </c>
      <c r="AU146" s="217" t="s">
        <v>80</v>
      </c>
      <c r="AY146" s="18" t="s">
        <v>154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78</v>
      </c>
      <c r="BK146" s="218">
        <f>ROUND(I146*H146,2)</f>
        <v>0</v>
      </c>
      <c r="BL146" s="18" t="s">
        <v>168</v>
      </c>
      <c r="BM146" s="217" t="s">
        <v>1447</v>
      </c>
    </row>
    <row r="147" s="2" customFormat="1" ht="16.5" customHeight="1">
      <c r="A147" s="39"/>
      <c r="B147" s="40"/>
      <c r="C147" s="206" t="s">
        <v>429</v>
      </c>
      <c r="D147" s="206" t="s">
        <v>155</v>
      </c>
      <c r="E147" s="207" t="s">
        <v>1448</v>
      </c>
      <c r="F147" s="208" t="s">
        <v>1449</v>
      </c>
      <c r="G147" s="209" t="s">
        <v>310</v>
      </c>
      <c r="H147" s="210">
        <v>124</v>
      </c>
      <c r="I147" s="211"/>
      <c r="J147" s="212">
        <f>ROUND(I147*H147,2)</f>
        <v>0</v>
      </c>
      <c r="K147" s="208" t="s">
        <v>300</v>
      </c>
      <c r="L147" s="45"/>
      <c r="M147" s="213" t="s">
        <v>19</v>
      </c>
      <c r="N147" s="214" t="s">
        <v>41</v>
      </c>
      <c r="O147" s="85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7" t="s">
        <v>168</v>
      </c>
      <c r="AT147" s="217" t="s">
        <v>155</v>
      </c>
      <c r="AU147" s="217" t="s">
        <v>80</v>
      </c>
      <c r="AY147" s="18" t="s">
        <v>154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78</v>
      </c>
      <c r="BK147" s="218">
        <f>ROUND(I147*H147,2)</f>
        <v>0</v>
      </c>
      <c r="BL147" s="18" t="s">
        <v>168</v>
      </c>
      <c r="BM147" s="217" t="s">
        <v>1450</v>
      </c>
    </row>
    <row r="148" s="2" customFormat="1">
      <c r="A148" s="39"/>
      <c r="B148" s="40"/>
      <c r="C148" s="41"/>
      <c r="D148" s="231" t="s">
        <v>302</v>
      </c>
      <c r="E148" s="41"/>
      <c r="F148" s="232" t="s">
        <v>1451</v>
      </c>
      <c r="G148" s="41"/>
      <c r="H148" s="41"/>
      <c r="I148" s="233"/>
      <c r="J148" s="41"/>
      <c r="K148" s="41"/>
      <c r="L148" s="45"/>
      <c r="M148" s="234"/>
      <c r="N148" s="23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302</v>
      </c>
      <c r="AU148" s="18" t="s">
        <v>80</v>
      </c>
    </row>
    <row r="149" s="2" customFormat="1" ht="24.15" customHeight="1">
      <c r="A149" s="39"/>
      <c r="B149" s="40"/>
      <c r="C149" s="206" t="s">
        <v>435</v>
      </c>
      <c r="D149" s="206" t="s">
        <v>155</v>
      </c>
      <c r="E149" s="207" t="s">
        <v>1452</v>
      </c>
      <c r="F149" s="208" t="s">
        <v>1453</v>
      </c>
      <c r="G149" s="209" t="s">
        <v>443</v>
      </c>
      <c r="H149" s="210">
        <v>16</v>
      </c>
      <c r="I149" s="211"/>
      <c r="J149" s="212">
        <f>ROUND(I149*H149,2)</f>
        <v>0</v>
      </c>
      <c r="K149" s="208" t="s">
        <v>300</v>
      </c>
      <c r="L149" s="45"/>
      <c r="M149" s="213" t="s">
        <v>19</v>
      </c>
      <c r="N149" s="214" t="s">
        <v>41</v>
      </c>
      <c r="O149" s="85"/>
      <c r="P149" s="215">
        <f>O149*H149</f>
        <v>0</v>
      </c>
      <c r="Q149" s="215">
        <v>0.040050000000000002</v>
      </c>
      <c r="R149" s="215">
        <f>Q149*H149</f>
        <v>0.64080000000000004</v>
      </c>
      <c r="S149" s="215">
        <v>0</v>
      </c>
      <c r="T149" s="21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168</v>
      </c>
      <c r="AT149" s="217" t="s">
        <v>155</v>
      </c>
      <c r="AU149" s="217" t="s">
        <v>80</v>
      </c>
      <c r="AY149" s="18" t="s">
        <v>154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78</v>
      </c>
      <c r="BK149" s="218">
        <f>ROUND(I149*H149,2)</f>
        <v>0</v>
      </c>
      <c r="BL149" s="18" t="s">
        <v>168</v>
      </c>
      <c r="BM149" s="217" t="s">
        <v>1454</v>
      </c>
    </row>
    <row r="150" s="2" customFormat="1">
      <c r="A150" s="39"/>
      <c r="B150" s="40"/>
      <c r="C150" s="41"/>
      <c r="D150" s="231" t="s">
        <v>302</v>
      </c>
      <c r="E150" s="41"/>
      <c r="F150" s="232" t="s">
        <v>1455</v>
      </c>
      <c r="G150" s="41"/>
      <c r="H150" s="41"/>
      <c r="I150" s="233"/>
      <c r="J150" s="41"/>
      <c r="K150" s="41"/>
      <c r="L150" s="45"/>
      <c r="M150" s="234"/>
      <c r="N150" s="23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302</v>
      </c>
      <c r="AU150" s="18" t="s">
        <v>80</v>
      </c>
    </row>
    <row r="151" s="2" customFormat="1" ht="24.15" customHeight="1">
      <c r="A151" s="39"/>
      <c r="B151" s="40"/>
      <c r="C151" s="206" t="s">
        <v>440</v>
      </c>
      <c r="D151" s="206" t="s">
        <v>155</v>
      </c>
      <c r="E151" s="207" t="s">
        <v>1456</v>
      </c>
      <c r="F151" s="208" t="s">
        <v>1457</v>
      </c>
      <c r="G151" s="209" t="s">
        <v>443</v>
      </c>
      <c r="H151" s="210">
        <v>16</v>
      </c>
      <c r="I151" s="211"/>
      <c r="J151" s="212">
        <f>ROUND(I151*H151,2)</f>
        <v>0</v>
      </c>
      <c r="K151" s="208" t="s">
        <v>300</v>
      </c>
      <c r="L151" s="45"/>
      <c r="M151" s="213" t="s">
        <v>19</v>
      </c>
      <c r="N151" s="214" t="s">
        <v>41</v>
      </c>
      <c r="O151" s="85"/>
      <c r="P151" s="215">
        <f>O151*H151</f>
        <v>0</v>
      </c>
      <c r="Q151" s="215">
        <v>0.00792</v>
      </c>
      <c r="R151" s="215">
        <f>Q151*H151</f>
        <v>0.12672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168</v>
      </c>
      <c r="AT151" s="217" t="s">
        <v>155</v>
      </c>
      <c r="AU151" s="217" t="s">
        <v>80</v>
      </c>
      <c r="AY151" s="18" t="s">
        <v>154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78</v>
      </c>
      <c r="BK151" s="218">
        <f>ROUND(I151*H151,2)</f>
        <v>0</v>
      </c>
      <c r="BL151" s="18" t="s">
        <v>168</v>
      </c>
      <c r="BM151" s="217" t="s">
        <v>1458</v>
      </c>
    </row>
    <row r="152" s="2" customFormat="1">
      <c r="A152" s="39"/>
      <c r="B152" s="40"/>
      <c r="C152" s="41"/>
      <c r="D152" s="231" t="s">
        <v>302</v>
      </c>
      <c r="E152" s="41"/>
      <c r="F152" s="232" t="s">
        <v>1459</v>
      </c>
      <c r="G152" s="41"/>
      <c r="H152" s="41"/>
      <c r="I152" s="233"/>
      <c r="J152" s="41"/>
      <c r="K152" s="41"/>
      <c r="L152" s="45"/>
      <c r="M152" s="234"/>
      <c r="N152" s="23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302</v>
      </c>
      <c r="AU152" s="18" t="s">
        <v>80</v>
      </c>
    </row>
    <row r="153" s="2" customFormat="1" ht="24.15" customHeight="1">
      <c r="A153" s="39"/>
      <c r="B153" s="40"/>
      <c r="C153" s="206" t="s">
        <v>446</v>
      </c>
      <c r="D153" s="206" t="s">
        <v>155</v>
      </c>
      <c r="E153" s="207" t="s">
        <v>1460</v>
      </c>
      <c r="F153" s="208" t="s">
        <v>1461</v>
      </c>
      <c r="G153" s="209" t="s">
        <v>443</v>
      </c>
      <c r="H153" s="210">
        <v>16</v>
      </c>
      <c r="I153" s="211"/>
      <c r="J153" s="212">
        <f>ROUND(I153*H153,2)</f>
        <v>0</v>
      </c>
      <c r="K153" s="208" t="s">
        <v>300</v>
      </c>
      <c r="L153" s="45"/>
      <c r="M153" s="213" t="s">
        <v>19</v>
      </c>
      <c r="N153" s="214" t="s">
        <v>41</v>
      </c>
      <c r="O153" s="85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168</v>
      </c>
      <c r="AT153" s="217" t="s">
        <v>155</v>
      </c>
      <c r="AU153" s="217" t="s">
        <v>80</v>
      </c>
      <c r="AY153" s="18" t="s">
        <v>154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78</v>
      </c>
      <c r="BK153" s="218">
        <f>ROUND(I153*H153,2)</f>
        <v>0</v>
      </c>
      <c r="BL153" s="18" t="s">
        <v>168</v>
      </c>
      <c r="BM153" s="217" t="s">
        <v>1462</v>
      </c>
    </row>
    <row r="154" s="2" customFormat="1">
      <c r="A154" s="39"/>
      <c r="B154" s="40"/>
      <c r="C154" s="41"/>
      <c r="D154" s="231" t="s">
        <v>302</v>
      </c>
      <c r="E154" s="41"/>
      <c r="F154" s="232" t="s">
        <v>1463</v>
      </c>
      <c r="G154" s="41"/>
      <c r="H154" s="41"/>
      <c r="I154" s="233"/>
      <c r="J154" s="41"/>
      <c r="K154" s="41"/>
      <c r="L154" s="45"/>
      <c r="M154" s="234"/>
      <c r="N154" s="23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302</v>
      </c>
      <c r="AU154" s="18" t="s">
        <v>80</v>
      </c>
    </row>
    <row r="155" s="2" customFormat="1" ht="24.15" customHeight="1">
      <c r="A155" s="39"/>
      <c r="B155" s="40"/>
      <c r="C155" s="206" t="s">
        <v>450</v>
      </c>
      <c r="D155" s="206" t="s">
        <v>155</v>
      </c>
      <c r="E155" s="207" t="s">
        <v>1464</v>
      </c>
      <c r="F155" s="208" t="s">
        <v>1465</v>
      </c>
      <c r="G155" s="209" t="s">
        <v>443</v>
      </c>
      <c r="H155" s="210">
        <v>16</v>
      </c>
      <c r="I155" s="211"/>
      <c r="J155" s="212">
        <f>ROUND(I155*H155,2)</f>
        <v>0</v>
      </c>
      <c r="K155" s="208" t="s">
        <v>300</v>
      </c>
      <c r="L155" s="45"/>
      <c r="M155" s="213" t="s">
        <v>19</v>
      </c>
      <c r="N155" s="214" t="s">
        <v>41</v>
      </c>
      <c r="O155" s="85"/>
      <c r="P155" s="215">
        <f>O155*H155</f>
        <v>0</v>
      </c>
      <c r="Q155" s="215">
        <v>0.037249999999999998</v>
      </c>
      <c r="R155" s="215">
        <f>Q155*H155</f>
        <v>0.59599999999999997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168</v>
      </c>
      <c r="AT155" s="217" t="s">
        <v>155</v>
      </c>
      <c r="AU155" s="217" t="s">
        <v>80</v>
      </c>
      <c r="AY155" s="18" t="s">
        <v>154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78</v>
      </c>
      <c r="BK155" s="218">
        <f>ROUND(I155*H155,2)</f>
        <v>0</v>
      </c>
      <c r="BL155" s="18" t="s">
        <v>168</v>
      </c>
      <c r="BM155" s="217" t="s">
        <v>1466</v>
      </c>
    </row>
    <row r="156" s="2" customFormat="1">
      <c r="A156" s="39"/>
      <c r="B156" s="40"/>
      <c r="C156" s="41"/>
      <c r="D156" s="231" t="s">
        <v>302</v>
      </c>
      <c r="E156" s="41"/>
      <c r="F156" s="232" t="s">
        <v>1467</v>
      </c>
      <c r="G156" s="41"/>
      <c r="H156" s="41"/>
      <c r="I156" s="233"/>
      <c r="J156" s="41"/>
      <c r="K156" s="41"/>
      <c r="L156" s="45"/>
      <c r="M156" s="234"/>
      <c r="N156" s="23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302</v>
      </c>
      <c r="AU156" s="18" t="s">
        <v>80</v>
      </c>
    </row>
    <row r="157" s="11" customFormat="1" ht="22.8" customHeight="1">
      <c r="A157" s="11"/>
      <c r="B157" s="192"/>
      <c r="C157" s="193"/>
      <c r="D157" s="194" t="s">
        <v>69</v>
      </c>
      <c r="E157" s="229" t="s">
        <v>524</v>
      </c>
      <c r="F157" s="229" t="s">
        <v>525</v>
      </c>
      <c r="G157" s="193"/>
      <c r="H157" s="193"/>
      <c r="I157" s="196"/>
      <c r="J157" s="230">
        <f>BK157</f>
        <v>0</v>
      </c>
      <c r="K157" s="193"/>
      <c r="L157" s="198"/>
      <c r="M157" s="199"/>
      <c r="N157" s="200"/>
      <c r="O157" s="200"/>
      <c r="P157" s="201">
        <f>SUM(P158:P159)</f>
        <v>0</v>
      </c>
      <c r="Q157" s="200"/>
      <c r="R157" s="201">
        <f>SUM(R158:R159)</f>
        <v>0</v>
      </c>
      <c r="S157" s="200"/>
      <c r="T157" s="202">
        <f>SUM(T158:T159)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3" t="s">
        <v>78</v>
      </c>
      <c r="AT157" s="204" t="s">
        <v>69</v>
      </c>
      <c r="AU157" s="204" t="s">
        <v>78</v>
      </c>
      <c r="AY157" s="203" t="s">
        <v>154</v>
      </c>
      <c r="BK157" s="205">
        <f>SUM(BK158:BK159)</f>
        <v>0</v>
      </c>
    </row>
    <row r="158" s="2" customFormat="1" ht="24.15" customHeight="1">
      <c r="A158" s="39"/>
      <c r="B158" s="40"/>
      <c r="C158" s="206" t="s">
        <v>454</v>
      </c>
      <c r="D158" s="206" t="s">
        <v>155</v>
      </c>
      <c r="E158" s="207" t="s">
        <v>527</v>
      </c>
      <c r="F158" s="208" t="s">
        <v>528</v>
      </c>
      <c r="G158" s="209" t="s">
        <v>384</v>
      </c>
      <c r="H158" s="210">
        <v>61.386000000000003</v>
      </c>
      <c r="I158" s="211"/>
      <c r="J158" s="212">
        <f>ROUND(I158*H158,2)</f>
        <v>0</v>
      </c>
      <c r="K158" s="208" t="s">
        <v>300</v>
      </c>
      <c r="L158" s="45"/>
      <c r="M158" s="213" t="s">
        <v>19</v>
      </c>
      <c r="N158" s="214" t="s">
        <v>41</v>
      </c>
      <c r="O158" s="85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7" t="s">
        <v>168</v>
      </c>
      <c r="AT158" s="217" t="s">
        <v>155</v>
      </c>
      <c r="AU158" s="217" t="s">
        <v>80</v>
      </c>
      <c r="AY158" s="18" t="s">
        <v>154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78</v>
      </c>
      <c r="BK158" s="218">
        <f>ROUND(I158*H158,2)</f>
        <v>0</v>
      </c>
      <c r="BL158" s="18" t="s">
        <v>168</v>
      </c>
      <c r="BM158" s="217" t="s">
        <v>1468</v>
      </c>
    </row>
    <row r="159" s="2" customFormat="1">
      <c r="A159" s="39"/>
      <c r="B159" s="40"/>
      <c r="C159" s="41"/>
      <c r="D159" s="231" t="s">
        <v>302</v>
      </c>
      <c r="E159" s="41"/>
      <c r="F159" s="232" t="s">
        <v>530</v>
      </c>
      <c r="G159" s="41"/>
      <c r="H159" s="41"/>
      <c r="I159" s="233"/>
      <c r="J159" s="41"/>
      <c r="K159" s="41"/>
      <c r="L159" s="45"/>
      <c r="M159" s="269"/>
      <c r="N159" s="270"/>
      <c r="O159" s="221"/>
      <c r="P159" s="221"/>
      <c r="Q159" s="221"/>
      <c r="R159" s="221"/>
      <c r="S159" s="221"/>
      <c r="T159" s="271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302</v>
      </c>
      <c r="AU159" s="18" t="s">
        <v>80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FDocZlsfzwojbdOpQ4CR8Cs2hayPu8PQYXp8oF6n/o9BotSn2+lCgujLvf0msDn/HmnC4Vn2YxpxgXeneLzA6w==" hashValue="qkKGKWZQwHvqBUIB2VAlef6W4KWRv8o/sBE71gzo+2MF6Mo9Md1aqd8HB0vKyzrnq7Al6QKOUVQnnBD8jtrzBQ==" algorithmName="SHA-512" password="CC35"/>
  <autoFilter ref="C83:K15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119001405"/>
    <hyperlink ref="F90" r:id="rId2" display="https://podminky.urs.cz/item/CS_URS_2025_02/119001412"/>
    <hyperlink ref="F92" r:id="rId3" display="https://podminky.urs.cz/item/CS_URS_2025_02/119001423"/>
    <hyperlink ref="F94" r:id="rId4" display="https://podminky.urs.cz/item/CS_URS_2025_02/132354204"/>
    <hyperlink ref="F97" r:id="rId5" display="https://podminky.urs.cz/item/CS_URS_2025_02/132454204"/>
    <hyperlink ref="F100" r:id="rId6" display="https://podminky.urs.cz/item/CS_URS_2025_02/132554204"/>
    <hyperlink ref="F103" r:id="rId7" display="https://podminky.urs.cz/item/CS_URS_2025_02/151101102"/>
    <hyperlink ref="F106" r:id="rId8" display="https://podminky.urs.cz/item/CS_URS_2025_02/151101112"/>
    <hyperlink ref="F109" r:id="rId9" display="https://podminky.urs.cz/item/CS_URS_2025_02/162351123"/>
    <hyperlink ref="F112" r:id="rId10" display="https://podminky.urs.cz/item/CS_URS_2025_02/162751157"/>
    <hyperlink ref="F115" r:id="rId11" display="https://podminky.urs.cz/item/CS_URS_2025_02/167151112"/>
    <hyperlink ref="F118" r:id="rId12" display="https://podminky.urs.cz/item/CS_URS_2025_02/171201201"/>
    <hyperlink ref="F121" r:id="rId13" display="https://podminky.urs.cz/item/CS_URS_2025_02/174151101"/>
    <hyperlink ref="F124" r:id="rId14" display="https://podminky.urs.cz/item/CS_URS_2025_02/175151101"/>
    <hyperlink ref="F129" r:id="rId15" display="https://podminky.urs.cz/item/CS_URS_2025_02/181951114"/>
    <hyperlink ref="F133" r:id="rId16" display="https://podminky.urs.cz/item/CS_URS_2025_02/451573111"/>
    <hyperlink ref="F137" r:id="rId17" display="https://podminky.urs.cz/item/CS_URS_2025_02/871313123"/>
    <hyperlink ref="F141" r:id="rId18" display="https://podminky.urs.cz/item/CS_URS_2025_02/877315211"/>
    <hyperlink ref="F145" r:id="rId19" display="https://podminky.urs.cz/item/CS_URS_2025_02/877365221"/>
    <hyperlink ref="F148" r:id="rId20" display="https://podminky.urs.cz/item/CS_URS_2025_02/892351111"/>
    <hyperlink ref="F150" r:id="rId21" display="https://podminky.urs.cz/item/CS_URS_2025_02/894812001"/>
    <hyperlink ref="F152" r:id="rId22" display="https://podminky.urs.cz/item/CS_URS_2025_02/894812033"/>
    <hyperlink ref="F154" r:id="rId23" display="https://podminky.urs.cz/item/CS_URS_2025_02/894812041"/>
    <hyperlink ref="F156" r:id="rId24" display="https://podminky.urs.cz/item/CS_URS_2025_02/894812063"/>
    <hyperlink ref="F159" r:id="rId25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1469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28. 8. 2025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19</v>
      </c>
      <c r="F24" s="39"/>
      <c r="G24" s="39"/>
      <c r="H24" s="39"/>
      <c r="I24" s="143" t="s">
        <v>28</v>
      </c>
      <c r="J24" s="134" t="s">
        <v>287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ROUND(J85,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3" t="s">
        <v>41</v>
      </c>
      <c r="F33" s="157">
        <f>ROUND((SUM(BE85:BE190)),  2)</f>
        <v>0</v>
      </c>
      <c r="G33" s="39"/>
      <c r="H33" s="39"/>
      <c r="I33" s="158">
        <v>0.20999999999999999</v>
      </c>
      <c r="J33" s="157">
        <f>ROUND(((SUM(BE85:BE190))*I33),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57">
        <f>ROUND((SUM(BF85:BF190)),  2)</f>
        <v>0</v>
      </c>
      <c r="G34" s="39"/>
      <c r="H34" s="39"/>
      <c r="I34" s="158">
        <v>0.12</v>
      </c>
      <c r="J34" s="157">
        <f>ROUND(((SUM(BF85:BF190))*I34),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57">
        <f>ROUND((SUM(BG85:BG190)),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57">
        <f>ROUND((SUM(BH85:BH190)),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ROUND((SUM(BI85:BI190)),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Ořechov - inženýrské sítě pro zástavbu RD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08 - Vodovodní přípojky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Ořechov</v>
      </c>
      <c r="G52" s="41"/>
      <c r="H52" s="41"/>
      <c r="I52" s="33" t="s">
        <v>23</v>
      </c>
      <c r="J52" s="73" t="str">
        <f>IF(J12="","",J12)</f>
        <v>28. 8. 2025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/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68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s="9" customFormat="1" ht="24.96" customHeight="1">
      <c r="A60" s="9"/>
      <c r="B60" s="175"/>
      <c r="C60" s="176"/>
      <c r="D60" s="177" t="s">
        <v>288</v>
      </c>
      <c r="E60" s="178"/>
      <c r="F60" s="178"/>
      <c r="G60" s="178"/>
      <c r="H60" s="178"/>
      <c r="I60" s="178"/>
      <c r="J60" s="179">
        <f>J86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126"/>
      <c r="D61" s="225" t="s">
        <v>289</v>
      </c>
      <c r="E61" s="226"/>
      <c r="F61" s="226"/>
      <c r="G61" s="226"/>
      <c r="H61" s="226"/>
      <c r="I61" s="226"/>
      <c r="J61" s="227">
        <f>J87</f>
        <v>0</v>
      </c>
      <c r="K61" s="126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4"/>
      <c r="C62" s="126"/>
      <c r="D62" s="225" t="s">
        <v>532</v>
      </c>
      <c r="E62" s="226"/>
      <c r="F62" s="226"/>
      <c r="G62" s="226"/>
      <c r="H62" s="226"/>
      <c r="I62" s="226"/>
      <c r="J62" s="227">
        <f>J130</f>
        <v>0</v>
      </c>
      <c r="K62" s="126"/>
      <c r="L62" s="22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4"/>
      <c r="C63" s="126"/>
      <c r="D63" s="225" t="s">
        <v>290</v>
      </c>
      <c r="E63" s="226"/>
      <c r="F63" s="226"/>
      <c r="G63" s="226"/>
      <c r="H63" s="226"/>
      <c r="I63" s="226"/>
      <c r="J63" s="227">
        <f>J148</f>
        <v>0</v>
      </c>
      <c r="K63" s="126"/>
      <c r="L63" s="22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4"/>
      <c r="C64" s="126"/>
      <c r="D64" s="225" t="s">
        <v>291</v>
      </c>
      <c r="E64" s="226"/>
      <c r="F64" s="226"/>
      <c r="G64" s="226"/>
      <c r="H64" s="226"/>
      <c r="I64" s="226"/>
      <c r="J64" s="227">
        <f>J152</f>
        <v>0</v>
      </c>
      <c r="K64" s="126"/>
      <c r="L64" s="228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4"/>
      <c r="C65" s="126"/>
      <c r="D65" s="225" t="s">
        <v>293</v>
      </c>
      <c r="E65" s="226"/>
      <c r="F65" s="226"/>
      <c r="G65" s="226"/>
      <c r="H65" s="226"/>
      <c r="I65" s="226"/>
      <c r="J65" s="227">
        <f>J188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138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Ořechov - inženýrské sítě pro zástavbu RD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131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08 - Vodovodní přípojky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Ořechov</v>
      </c>
      <c r="G79" s="41"/>
      <c r="H79" s="41"/>
      <c r="I79" s="33" t="s">
        <v>23</v>
      </c>
      <c r="J79" s="73" t="str">
        <f>IF(J12="","",J12)</f>
        <v>28. 8. 2025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31</v>
      </c>
      <c r="J81" s="37" t="str">
        <f>E21</f>
        <v xml:space="preserve"> 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33</v>
      </c>
      <c r="J82" s="37" t="str">
        <f>E24</f>
        <v/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0" customFormat="1" ht="29.28" customHeight="1">
      <c r="A84" s="181"/>
      <c r="B84" s="182"/>
      <c r="C84" s="183" t="s">
        <v>139</v>
      </c>
      <c r="D84" s="184" t="s">
        <v>55</v>
      </c>
      <c r="E84" s="184" t="s">
        <v>51</v>
      </c>
      <c r="F84" s="184" t="s">
        <v>52</v>
      </c>
      <c r="G84" s="184" t="s">
        <v>140</v>
      </c>
      <c r="H84" s="184" t="s">
        <v>141</v>
      </c>
      <c r="I84" s="184" t="s">
        <v>142</v>
      </c>
      <c r="J84" s="184" t="s">
        <v>135</v>
      </c>
      <c r="K84" s="185" t="s">
        <v>143</v>
      </c>
      <c r="L84" s="186"/>
      <c r="M84" s="93" t="s">
        <v>19</v>
      </c>
      <c r="N84" s="94" t="s">
        <v>40</v>
      </c>
      <c r="O84" s="94" t="s">
        <v>144</v>
      </c>
      <c r="P84" s="94" t="s">
        <v>145</v>
      </c>
      <c r="Q84" s="94" t="s">
        <v>146</v>
      </c>
      <c r="R84" s="94" t="s">
        <v>147</v>
      </c>
      <c r="S84" s="94" t="s">
        <v>148</v>
      </c>
      <c r="T84" s="95" t="s">
        <v>149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39"/>
      <c r="B85" s="40"/>
      <c r="C85" s="100" t="s">
        <v>150</v>
      </c>
      <c r="D85" s="41"/>
      <c r="E85" s="41"/>
      <c r="F85" s="41"/>
      <c r="G85" s="41"/>
      <c r="H85" s="41"/>
      <c r="I85" s="41"/>
      <c r="J85" s="187">
        <f>BK85</f>
        <v>0</v>
      </c>
      <c r="K85" s="41"/>
      <c r="L85" s="45"/>
      <c r="M85" s="96"/>
      <c r="N85" s="188"/>
      <c r="O85" s="97"/>
      <c r="P85" s="189">
        <f>P86</f>
        <v>0</v>
      </c>
      <c r="Q85" s="97"/>
      <c r="R85" s="189">
        <f>R86</f>
        <v>95.548160710000005</v>
      </c>
      <c r="S85" s="97"/>
      <c r="T85" s="190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69</v>
      </c>
      <c r="AU85" s="18" t="s">
        <v>136</v>
      </c>
      <c r="BK85" s="191">
        <f>BK86</f>
        <v>0</v>
      </c>
    </row>
    <row r="86" s="11" customFormat="1" ht="25.92" customHeight="1">
      <c r="A86" s="11"/>
      <c r="B86" s="192"/>
      <c r="C86" s="193"/>
      <c r="D86" s="194" t="s">
        <v>69</v>
      </c>
      <c r="E86" s="195" t="s">
        <v>294</v>
      </c>
      <c r="F86" s="195" t="s">
        <v>295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P87+P130+P148+P152+P188</f>
        <v>0</v>
      </c>
      <c r="Q86" s="200"/>
      <c r="R86" s="201">
        <f>R87+R130+R148+R152+R188</f>
        <v>95.548160710000005</v>
      </c>
      <c r="S86" s="200"/>
      <c r="T86" s="202">
        <f>T87+T130+T148+T152+T188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203" t="s">
        <v>78</v>
      </c>
      <c r="AT86" s="204" t="s">
        <v>69</v>
      </c>
      <c r="AU86" s="204" t="s">
        <v>70</v>
      </c>
      <c r="AY86" s="203" t="s">
        <v>154</v>
      </c>
      <c r="BK86" s="205">
        <f>BK87+BK130+BK148+BK152+BK188</f>
        <v>0</v>
      </c>
    </row>
    <row r="87" s="11" customFormat="1" ht="22.8" customHeight="1">
      <c r="A87" s="11"/>
      <c r="B87" s="192"/>
      <c r="C87" s="193"/>
      <c r="D87" s="194" t="s">
        <v>69</v>
      </c>
      <c r="E87" s="229" t="s">
        <v>78</v>
      </c>
      <c r="F87" s="229" t="s">
        <v>296</v>
      </c>
      <c r="G87" s="193"/>
      <c r="H87" s="193"/>
      <c r="I87" s="196"/>
      <c r="J87" s="230">
        <f>BK87</f>
        <v>0</v>
      </c>
      <c r="K87" s="193"/>
      <c r="L87" s="198"/>
      <c r="M87" s="199"/>
      <c r="N87" s="200"/>
      <c r="O87" s="200"/>
      <c r="P87" s="201">
        <f>SUM(P88:P129)</f>
        <v>0</v>
      </c>
      <c r="Q87" s="200"/>
      <c r="R87" s="201">
        <f>SUM(R88:R129)</f>
        <v>60.765599999999999</v>
      </c>
      <c r="S87" s="200"/>
      <c r="T87" s="202">
        <f>SUM(T88:T129)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3" t="s">
        <v>78</v>
      </c>
      <c r="AT87" s="204" t="s">
        <v>69</v>
      </c>
      <c r="AU87" s="204" t="s">
        <v>78</v>
      </c>
      <c r="AY87" s="203" t="s">
        <v>154</v>
      </c>
      <c r="BK87" s="205">
        <f>SUM(BK88:BK129)</f>
        <v>0</v>
      </c>
    </row>
    <row r="88" s="2" customFormat="1" ht="24.15" customHeight="1">
      <c r="A88" s="39"/>
      <c r="B88" s="40"/>
      <c r="C88" s="206" t="s">
        <v>78</v>
      </c>
      <c r="D88" s="206" t="s">
        <v>155</v>
      </c>
      <c r="E88" s="207" t="s">
        <v>564</v>
      </c>
      <c r="F88" s="208" t="s">
        <v>565</v>
      </c>
      <c r="G88" s="209" t="s">
        <v>319</v>
      </c>
      <c r="H88" s="210">
        <v>50.399999999999999</v>
      </c>
      <c r="I88" s="211"/>
      <c r="J88" s="212">
        <f>ROUND(I88*H88,2)</f>
        <v>0</v>
      </c>
      <c r="K88" s="208" t="s">
        <v>300</v>
      </c>
      <c r="L88" s="45"/>
      <c r="M88" s="213" t="s">
        <v>19</v>
      </c>
      <c r="N88" s="214" t="s">
        <v>41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168</v>
      </c>
      <c r="AT88" s="217" t="s">
        <v>155</v>
      </c>
      <c r="AU88" s="217" t="s">
        <v>80</v>
      </c>
      <c r="AY88" s="18" t="s">
        <v>154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78</v>
      </c>
      <c r="BK88" s="218">
        <f>ROUND(I88*H88,2)</f>
        <v>0</v>
      </c>
      <c r="BL88" s="18" t="s">
        <v>168</v>
      </c>
      <c r="BM88" s="217" t="s">
        <v>1470</v>
      </c>
    </row>
    <row r="89" s="2" customFormat="1">
      <c r="A89" s="39"/>
      <c r="B89" s="40"/>
      <c r="C89" s="41"/>
      <c r="D89" s="231" t="s">
        <v>302</v>
      </c>
      <c r="E89" s="41"/>
      <c r="F89" s="232" t="s">
        <v>567</v>
      </c>
      <c r="G89" s="41"/>
      <c r="H89" s="41"/>
      <c r="I89" s="233"/>
      <c r="J89" s="41"/>
      <c r="K89" s="41"/>
      <c r="L89" s="45"/>
      <c r="M89" s="234"/>
      <c r="N89" s="23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302</v>
      </c>
      <c r="AU89" s="18" t="s">
        <v>80</v>
      </c>
    </row>
    <row r="90" s="13" customFormat="1">
      <c r="A90" s="13"/>
      <c r="B90" s="236"/>
      <c r="C90" s="237"/>
      <c r="D90" s="238" t="s">
        <v>322</v>
      </c>
      <c r="E90" s="239" t="s">
        <v>19</v>
      </c>
      <c r="F90" s="240" t="s">
        <v>1471</v>
      </c>
      <c r="G90" s="237"/>
      <c r="H90" s="241">
        <v>50.399999999999999</v>
      </c>
      <c r="I90" s="242"/>
      <c r="J90" s="237"/>
      <c r="K90" s="237"/>
      <c r="L90" s="243"/>
      <c r="M90" s="244"/>
      <c r="N90" s="245"/>
      <c r="O90" s="245"/>
      <c r="P90" s="245"/>
      <c r="Q90" s="245"/>
      <c r="R90" s="245"/>
      <c r="S90" s="245"/>
      <c r="T90" s="24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7" t="s">
        <v>322</v>
      </c>
      <c r="AU90" s="247" t="s">
        <v>80</v>
      </c>
      <c r="AV90" s="13" t="s">
        <v>80</v>
      </c>
      <c r="AW90" s="13" t="s">
        <v>32</v>
      </c>
      <c r="AX90" s="13" t="s">
        <v>78</v>
      </c>
      <c r="AY90" s="247" t="s">
        <v>154</v>
      </c>
    </row>
    <row r="91" s="2" customFormat="1" ht="24.15" customHeight="1">
      <c r="A91" s="39"/>
      <c r="B91" s="40"/>
      <c r="C91" s="206" t="s">
        <v>80</v>
      </c>
      <c r="D91" s="206" t="s">
        <v>155</v>
      </c>
      <c r="E91" s="207" t="s">
        <v>569</v>
      </c>
      <c r="F91" s="208" t="s">
        <v>570</v>
      </c>
      <c r="G91" s="209" t="s">
        <v>319</v>
      </c>
      <c r="H91" s="210">
        <v>50.399999999999999</v>
      </c>
      <c r="I91" s="211"/>
      <c r="J91" s="212">
        <f>ROUND(I91*H91,2)</f>
        <v>0</v>
      </c>
      <c r="K91" s="208" t="s">
        <v>300</v>
      </c>
      <c r="L91" s="45"/>
      <c r="M91" s="213" t="s">
        <v>19</v>
      </c>
      <c r="N91" s="214" t="s">
        <v>41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168</v>
      </c>
      <c r="AT91" s="217" t="s">
        <v>155</v>
      </c>
      <c r="AU91" s="217" t="s">
        <v>80</v>
      </c>
      <c r="AY91" s="18" t="s">
        <v>154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78</v>
      </c>
      <c r="BK91" s="218">
        <f>ROUND(I91*H91,2)</f>
        <v>0</v>
      </c>
      <c r="BL91" s="18" t="s">
        <v>168</v>
      </c>
      <c r="BM91" s="217" t="s">
        <v>1472</v>
      </c>
    </row>
    <row r="92" s="2" customFormat="1">
      <c r="A92" s="39"/>
      <c r="B92" s="40"/>
      <c r="C92" s="41"/>
      <c r="D92" s="231" t="s">
        <v>302</v>
      </c>
      <c r="E92" s="41"/>
      <c r="F92" s="232" t="s">
        <v>572</v>
      </c>
      <c r="G92" s="41"/>
      <c r="H92" s="41"/>
      <c r="I92" s="233"/>
      <c r="J92" s="41"/>
      <c r="K92" s="41"/>
      <c r="L92" s="45"/>
      <c r="M92" s="234"/>
      <c r="N92" s="23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302</v>
      </c>
      <c r="AU92" s="18" t="s">
        <v>80</v>
      </c>
    </row>
    <row r="93" s="13" customFormat="1">
      <c r="A93" s="13"/>
      <c r="B93" s="236"/>
      <c r="C93" s="237"/>
      <c r="D93" s="238" t="s">
        <v>322</v>
      </c>
      <c r="E93" s="239" t="s">
        <v>19</v>
      </c>
      <c r="F93" s="240" t="s">
        <v>1471</v>
      </c>
      <c r="G93" s="237"/>
      <c r="H93" s="241">
        <v>50.399999999999999</v>
      </c>
      <c r="I93" s="242"/>
      <c r="J93" s="237"/>
      <c r="K93" s="237"/>
      <c r="L93" s="243"/>
      <c r="M93" s="244"/>
      <c r="N93" s="245"/>
      <c r="O93" s="245"/>
      <c r="P93" s="245"/>
      <c r="Q93" s="245"/>
      <c r="R93" s="245"/>
      <c r="S93" s="245"/>
      <c r="T93" s="24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7" t="s">
        <v>322</v>
      </c>
      <c r="AU93" s="247" t="s">
        <v>80</v>
      </c>
      <c r="AV93" s="13" t="s">
        <v>80</v>
      </c>
      <c r="AW93" s="13" t="s">
        <v>32</v>
      </c>
      <c r="AX93" s="13" t="s">
        <v>78</v>
      </c>
      <c r="AY93" s="247" t="s">
        <v>154</v>
      </c>
    </row>
    <row r="94" s="2" customFormat="1" ht="24.15" customHeight="1">
      <c r="A94" s="39"/>
      <c r="B94" s="40"/>
      <c r="C94" s="206" t="s">
        <v>164</v>
      </c>
      <c r="D94" s="206" t="s">
        <v>155</v>
      </c>
      <c r="E94" s="207" t="s">
        <v>573</v>
      </c>
      <c r="F94" s="208" t="s">
        <v>574</v>
      </c>
      <c r="G94" s="209" t="s">
        <v>319</v>
      </c>
      <c r="H94" s="210">
        <v>67.200000000000003</v>
      </c>
      <c r="I94" s="211"/>
      <c r="J94" s="212">
        <f>ROUND(I94*H94,2)</f>
        <v>0</v>
      </c>
      <c r="K94" s="208" t="s">
        <v>300</v>
      </c>
      <c r="L94" s="45"/>
      <c r="M94" s="213" t="s">
        <v>19</v>
      </c>
      <c r="N94" s="214" t="s">
        <v>41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168</v>
      </c>
      <c r="AT94" s="217" t="s">
        <v>155</v>
      </c>
      <c r="AU94" s="217" t="s">
        <v>80</v>
      </c>
      <c r="AY94" s="18" t="s">
        <v>154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78</v>
      </c>
      <c r="BK94" s="218">
        <f>ROUND(I94*H94,2)</f>
        <v>0</v>
      </c>
      <c r="BL94" s="18" t="s">
        <v>168</v>
      </c>
      <c r="BM94" s="217" t="s">
        <v>1473</v>
      </c>
    </row>
    <row r="95" s="2" customFormat="1">
      <c r="A95" s="39"/>
      <c r="B95" s="40"/>
      <c r="C95" s="41"/>
      <c r="D95" s="231" t="s">
        <v>302</v>
      </c>
      <c r="E95" s="41"/>
      <c r="F95" s="232" t="s">
        <v>576</v>
      </c>
      <c r="G95" s="41"/>
      <c r="H95" s="41"/>
      <c r="I95" s="233"/>
      <c r="J95" s="41"/>
      <c r="K95" s="41"/>
      <c r="L95" s="45"/>
      <c r="M95" s="234"/>
      <c r="N95" s="23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302</v>
      </c>
      <c r="AU95" s="18" t="s">
        <v>80</v>
      </c>
    </row>
    <row r="96" s="13" customFormat="1">
      <c r="A96" s="13"/>
      <c r="B96" s="236"/>
      <c r="C96" s="237"/>
      <c r="D96" s="238" t="s">
        <v>322</v>
      </c>
      <c r="E96" s="239" t="s">
        <v>19</v>
      </c>
      <c r="F96" s="240" t="s">
        <v>1474</v>
      </c>
      <c r="G96" s="237"/>
      <c r="H96" s="241">
        <v>67.200000000000003</v>
      </c>
      <c r="I96" s="242"/>
      <c r="J96" s="237"/>
      <c r="K96" s="237"/>
      <c r="L96" s="243"/>
      <c r="M96" s="244"/>
      <c r="N96" s="245"/>
      <c r="O96" s="245"/>
      <c r="P96" s="245"/>
      <c r="Q96" s="245"/>
      <c r="R96" s="245"/>
      <c r="S96" s="245"/>
      <c r="T96" s="24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7" t="s">
        <v>322</v>
      </c>
      <c r="AU96" s="247" t="s">
        <v>80</v>
      </c>
      <c r="AV96" s="13" t="s">
        <v>80</v>
      </c>
      <c r="AW96" s="13" t="s">
        <v>32</v>
      </c>
      <c r="AX96" s="13" t="s">
        <v>78</v>
      </c>
      <c r="AY96" s="247" t="s">
        <v>154</v>
      </c>
    </row>
    <row r="97" s="2" customFormat="1" ht="24.15" customHeight="1">
      <c r="A97" s="39"/>
      <c r="B97" s="40"/>
      <c r="C97" s="206" t="s">
        <v>168</v>
      </c>
      <c r="D97" s="206" t="s">
        <v>155</v>
      </c>
      <c r="E97" s="207" t="s">
        <v>340</v>
      </c>
      <c r="F97" s="208" t="s">
        <v>341</v>
      </c>
      <c r="G97" s="209" t="s">
        <v>299</v>
      </c>
      <c r="H97" s="210">
        <v>336</v>
      </c>
      <c r="I97" s="211"/>
      <c r="J97" s="212">
        <f>ROUND(I97*H97,2)</f>
        <v>0</v>
      </c>
      <c r="K97" s="208" t="s">
        <v>300</v>
      </c>
      <c r="L97" s="45"/>
      <c r="M97" s="213" t="s">
        <v>19</v>
      </c>
      <c r="N97" s="214" t="s">
        <v>41</v>
      </c>
      <c r="O97" s="85"/>
      <c r="P97" s="215">
        <f>O97*H97</f>
        <v>0</v>
      </c>
      <c r="Q97" s="215">
        <v>0.00084999999999999995</v>
      </c>
      <c r="R97" s="215">
        <f>Q97*H97</f>
        <v>0.28559999999999996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168</v>
      </c>
      <c r="AT97" s="217" t="s">
        <v>155</v>
      </c>
      <c r="AU97" s="217" t="s">
        <v>80</v>
      </c>
      <c r="AY97" s="18" t="s">
        <v>154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78</v>
      </c>
      <c r="BK97" s="218">
        <f>ROUND(I97*H97,2)</f>
        <v>0</v>
      </c>
      <c r="BL97" s="18" t="s">
        <v>168</v>
      </c>
      <c r="BM97" s="217" t="s">
        <v>1475</v>
      </c>
    </row>
    <row r="98" s="2" customFormat="1">
      <c r="A98" s="39"/>
      <c r="B98" s="40"/>
      <c r="C98" s="41"/>
      <c r="D98" s="231" t="s">
        <v>302</v>
      </c>
      <c r="E98" s="41"/>
      <c r="F98" s="232" t="s">
        <v>343</v>
      </c>
      <c r="G98" s="41"/>
      <c r="H98" s="41"/>
      <c r="I98" s="233"/>
      <c r="J98" s="41"/>
      <c r="K98" s="41"/>
      <c r="L98" s="45"/>
      <c r="M98" s="234"/>
      <c r="N98" s="23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302</v>
      </c>
      <c r="AU98" s="18" t="s">
        <v>80</v>
      </c>
    </row>
    <row r="99" s="13" customFormat="1">
      <c r="A99" s="13"/>
      <c r="B99" s="236"/>
      <c r="C99" s="237"/>
      <c r="D99" s="238" t="s">
        <v>322</v>
      </c>
      <c r="E99" s="239" t="s">
        <v>19</v>
      </c>
      <c r="F99" s="240" t="s">
        <v>1476</v>
      </c>
      <c r="G99" s="237"/>
      <c r="H99" s="241">
        <v>336</v>
      </c>
      <c r="I99" s="242"/>
      <c r="J99" s="237"/>
      <c r="K99" s="237"/>
      <c r="L99" s="243"/>
      <c r="M99" s="244"/>
      <c r="N99" s="245"/>
      <c r="O99" s="245"/>
      <c r="P99" s="245"/>
      <c r="Q99" s="245"/>
      <c r="R99" s="245"/>
      <c r="S99" s="245"/>
      <c r="T99" s="24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7" t="s">
        <v>322</v>
      </c>
      <c r="AU99" s="247" t="s">
        <v>80</v>
      </c>
      <c r="AV99" s="13" t="s">
        <v>80</v>
      </c>
      <c r="AW99" s="13" t="s">
        <v>32</v>
      </c>
      <c r="AX99" s="13" t="s">
        <v>70</v>
      </c>
      <c r="AY99" s="247" t="s">
        <v>154</v>
      </c>
    </row>
    <row r="100" s="14" customFormat="1">
      <c r="A100" s="14"/>
      <c r="B100" s="248"/>
      <c r="C100" s="249"/>
      <c r="D100" s="238" t="s">
        <v>322</v>
      </c>
      <c r="E100" s="250" t="s">
        <v>19</v>
      </c>
      <c r="F100" s="251" t="s">
        <v>325</v>
      </c>
      <c r="G100" s="249"/>
      <c r="H100" s="252">
        <v>336</v>
      </c>
      <c r="I100" s="253"/>
      <c r="J100" s="249"/>
      <c r="K100" s="249"/>
      <c r="L100" s="254"/>
      <c r="M100" s="255"/>
      <c r="N100" s="256"/>
      <c r="O100" s="256"/>
      <c r="P100" s="256"/>
      <c r="Q100" s="256"/>
      <c r="R100" s="256"/>
      <c r="S100" s="256"/>
      <c r="T100" s="25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8" t="s">
        <v>322</v>
      </c>
      <c r="AU100" s="258" t="s">
        <v>80</v>
      </c>
      <c r="AV100" s="14" t="s">
        <v>168</v>
      </c>
      <c r="AW100" s="14" t="s">
        <v>32</v>
      </c>
      <c r="AX100" s="14" t="s">
        <v>78</v>
      </c>
      <c r="AY100" s="258" t="s">
        <v>154</v>
      </c>
    </row>
    <row r="101" s="2" customFormat="1" ht="24.15" customHeight="1">
      <c r="A101" s="39"/>
      <c r="B101" s="40"/>
      <c r="C101" s="206" t="s">
        <v>153</v>
      </c>
      <c r="D101" s="206" t="s">
        <v>155</v>
      </c>
      <c r="E101" s="207" t="s">
        <v>346</v>
      </c>
      <c r="F101" s="208" t="s">
        <v>347</v>
      </c>
      <c r="G101" s="209" t="s">
        <v>299</v>
      </c>
      <c r="H101" s="210">
        <v>336</v>
      </c>
      <c r="I101" s="211"/>
      <c r="J101" s="212">
        <f>ROUND(I101*H101,2)</f>
        <v>0</v>
      </c>
      <c r="K101" s="208" t="s">
        <v>300</v>
      </c>
      <c r="L101" s="45"/>
      <c r="M101" s="213" t="s">
        <v>19</v>
      </c>
      <c r="N101" s="214" t="s">
        <v>41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168</v>
      </c>
      <c r="AT101" s="217" t="s">
        <v>155</v>
      </c>
      <c r="AU101" s="217" t="s">
        <v>80</v>
      </c>
      <c r="AY101" s="18" t="s">
        <v>154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78</v>
      </c>
      <c r="BK101" s="218">
        <f>ROUND(I101*H101,2)</f>
        <v>0</v>
      </c>
      <c r="BL101" s="18" t="s">
        <v>168</v>
      </c>
      <c r="BM101" s="217" t="s">
        <v>1477</v>
      </c>
    </row>
    <row r="102" s="2" customFormat="1">
      <c r="A102" s="39"/>
      <c r="B102" s="40"/>
      <c r="C102" s="41"/>
      <c r="D102" s="231" t="s">
        <v>302</v>
      </c>
      <c r="E102" s="41"/>
      <c r="F102" s="232" t="s">
        <v>349</v>
      </c>
      <c r="G102" s="41"/>
      <c r="H102" s="41"/>
      <c r="I102" s="233"/>
      <c r="J102" s="41"/>
      <c r="K102" s="41"/>
      <c r="L102" s="45"/>
      <c r="M102" s="234"/>
      <c r="N102" s="23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302</v>
      </c>
      <c r="AU102" s="18" t="s">
        <v>80</v>
      </c>
    </row>
    <row r="103" s="13" customFormat="1">
      <c r="A103" s="13"/>
      <c r="B103" s="236"/>
      <c r="C103" s="237"/>
      <c r="D103" s="238" t="s">
        <v>322</v>
      </c>
      <c r="E103" s="239" t="s">
        <v>19</v>
      </c>
      <c r="F103" s="240" t="s">
        <v>1476</v>
      </c>
      <c r="G103" s="237"/>
      <c r="H103" s="241">
        <v>336</v>
      </c>
      <c r="I103" s="242"/>
      <c r="J103" s="237"/>
      <c r="K103" s="237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322</v>
      </c>
      <c r="AU103" s="247" t="s">
        <v>80</v>
      </c>
      <c r="AV103" s="13" t="s">
        <v>80</v>
      </c>
      <c r="AW103" s="13" t="s">
        <v>32</v>
      </c>
      <c r="AX103" s="13" t="s">
        <v>70</v>
      </c>
      <c r="AY103" s="247" t="s">
        <v>154</v>
      </c>
    </row>
    <row r="104" s="14" customFormat="1">
      <c r="A104" s="14"/>
      <c r="B104" s="248"/>
      <c r="C104" s="249"/>
      <c r="D104" s="238" t="s">
        <v>322</v>
      </c>
      <c r="E104" s="250" t="s">
        <v>19</v>
      </c>
      <c r="F104" s="251" t="s">
        <v>325</v>
      </c>
      <c r="G104" s="249"/>
      <c r="H104" s="252">
        <v>336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8" t="s">
        <v>322</v>
      </c>
      <c r="AU104" s="258" t="s">
        <v>80</v>
      </c>
      <c r="AV104" s="14" t="s">
        <v>168</v>
      </c>
      <c r="AW104" s="14" t="s">
        <v>32</v>
      </c>
      <c r="AX104" s="14" t="s">
        <v>78</v>
      </c>
      <c r="AY104" s="258" t="s">
        <v>154</v>
      </c>
    </row>
    <row r="105" s="2" customFormat="1" ht="37.8" customHeight="1">
      <c r="A105" s="39"/>
      <c r="B105" s="40"/>
      <c r="C105" s="206" t="s">
        <v>175</v>
      </c>
      <c r="D105" s="206" t="s">
        <v>155</v>
      </c>
      <c r="E105" s="207" t="s">
        <v>350</v>
      </c>
      <c r="F105" s="208" t="s">
        <v>351</v>
      </c>
      <c r="G105" s="209" t="s">
        <v>319</v>
      </c>
      <c r="H105" s="210">
        <v>246.40000000000001</v>
      </c>
      <c r="I105" s="211"/>
      <c r="J105" s="212">
        <f>ROUND(I105*H105,2)</f>
        <v>0</v>
      </c>
      <c r="K105" s="208" t="s">
        <v>300</v>
      </c>
      <c r="L105" s="45"/>
      <c r="M105" s="213" t="s">
        <v>19</v>
      </c>
      <c r="N105" s="214" t="s">
        <v>41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168</v>
      </c>
      <c r="AT105" s="217" t="s">
        <v>155</v>
      </c>
      <c r="AU105" s="217" t="s">
        <v>80</v>
      </c>
      <c r="AY105" s="18" t="s">
        <v>154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78</v>
      </c>
      <c r="BK105" s="218">
        <f>ROUND(I105*H105,2)</f>
        <v>0</v>
      </c>
      <c r="BL105" s="18" t="s">
        <v>168</v>
      </c>
      <c r="BM105" s="217" t="s">
        <v>1478</v>
      </c>
    </row>
    <row r="106" s="2" customFormat="1">
      <c r="A106" s="39"/>
      <c r="B106" s="40"/>
      <c r="C106" s="41"/>
      <c r="D106" s="231" t="s">
        <v>302</v>
      </c>
      <c r="E106" s="41"/>
      <c r="F106" s="232" t="s">
        <v>353</v>
      </c>
      <c r="G106" s="41"/>
      <c r="H106" s="41"/>
      <c r="I106" s="233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302</v>
      </c>
      <c r="AU106" s="18" t="s">
        <v>80</v>
      </c>
    </row>
    <row r="107" s="13" customFormat="1">
      <c r="A107" s="13"/>
      <c r="B107" s="236"/>
      <c r="C107" s="237"/>
      <c r="D107" s="238" t="s">
        <v>322</v>
      </c>
      <c r="E107" s="239" t="s">
        <v>19</v>
      </c>
      <c r="F107" s="240" t="s">
        <v>1479</v>
      </c>
      <c r="G107" s="237"/>
      <c r="H107" s="241">
        <v>246.40000000000001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322</v>
      </c>
      <c r="AU107" s="247" t="s">
        <v>80</v>
      </c>
      <c r="AV107" s="13" t="s">
        <v>80</v>
      </c>
      <c r="AW107" s="13" t="s">
        <v>32</v>
      </c>
      <c r="AX107" s="13" t="s">
        <v>78</v>
      </c>
      <c r="AY107" s="247" t="s">
        <v>154</v>
      </c>
    </row>
    <row r="108" s="2" customFormat="1" ht="37.8" customHeight="1">
      <c r="A108" s="39"/>
      <c r="B108" s="40"/>
      <c r="C108" s="206" t="s">
        <v>179</v>
      </c>
      <c r="D108" s="206" t="s">
        <v>155</v>
      </c>
      <c r="E108" s="207" t="s">
        <v>356</v>
      </c>
      <c r="F108" s="208" t="s">
        <v>357</v>
      </c>
      <c r="G108" s="209" t="s">
        <v>319</v>
      </c>
      <c r="H108" s="210">
        <v>44.799999999999997</v>
      </c>
      <c r="I108" s="211"/>
      <c r="J108" s="212">
        <f>ROUND(I108*H108,2)</f>
        <v>0</v>
      </c>
      <c r="K108" s="208" t="s">
        <v>300</v>
      </c>
      <c r="L108" s="45"/>
      <c r="M108" s="213" t="s">
        <v>19</v>
      </c>
      <c r="N108" s="214" t="s">
        <v>41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168</v>
      </c>
      <c r="AT108" s="217" t="s">
        <v>155</v>
      </c>
      <c r="AU108" s="217" t="s">
        <v>80</v>
      </c>
      <c r="AY108" s="18" t="s">
        <v>154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78</v>
      </c>
      <c r="BK108" s="218">
        <f>ROUND(I108*H108,2)</f>
        <v>0</v>
      </c>
      <c r="BL108" s="18" t="s">
        <v>168</v>
      </c>
      <c r="BM108" s="217" t="s">
        <v>1480</v>
      </c>
    </row>
    <row r="109" s="2" customFormat="1">
      <c r="A109" s="39"/>
      <c r="B109" s="40"/>
      <c r="C109" s="41"/>
      <c r="D109" s="231" t="s">
        <v>302</v>
      </c>
      <c r="E109" s="41"/>
      <c r="F109" s="232" t="s">
        <v>359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302</v>
      </c>
      <c r="AU109" s="18" t="s">
        <v>80</v>
      </c>
    </row>
    <row r="110" s="13" customFormat="1">
      <c r="A110" s="13"/>
      <c r="B110" s="236"/>
      <c r="C110" s="237"/>
      <c r="D110" s="238" t="s">
        <v>322</v>
      </c>
      <c r="E110" s="239" t="s">
        <v>19</v>
      </c>
      <c r="F110" s="240" t="s">
        <v>1481</v>
      </c>
      <c r="G110" s="237"/>
      <c r="H110" s="241">
        <v>44.799999999999997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322</v>
      </c>
      <c r="AU110" s="247" t="s">
        <v>80</v>
      </c>
      <c r="AV110" s="13" t="s">
        <v>80</v>
      </c>
      <c r="AW110" s="13" t="s">
        <v>32</v>
      </c>
      <c r="AX110" s="13" t="s">
        <v>78</v>
      </c>
      <c r="AY110" s="247" t="s">
        <v>154</v>
      </c>
    </row>
    <row r="111" s="2" customFormat="1" ht="24.15" customHeight="1">
      <c r="A111" s="39"/>
      <c r="B111" s="40"/>
      <c r="C111" s="206" t="s">
        <v>183</v>
      </c>
      <c r="D111" s="206" t="s">
        <v>155</v>
      </c>
      <c r="E111" s="207" t="s">
        <v>361</v>
      </c>
      <c r="F111" s="208" t="s">
        <v>362</v>
      </c>
      <c r="G111" s="209" t="s">
        <v>319</v>
      </c>
      <c r="H111" s="210">
        <v>123.2</v>
      </c>
      <c r="I111" s="211"/>
      <c r="J111" s="212">
        <f>ROUND(I111*H111,2)</f>
        <v>0</v>
      </c>
      <c r="K111" s="208" t="s">
        <v>300</v>
      </c>
      <c r="L111" s="45"/>
      <c r="M111" s="213" t="s">
        <v>19</v>
      </c>
      <c r="N111" s="214" t="s">
        <v>41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168</v>
      </c>
      <c r="AT111" s="217" t="s">
        <v>155</v>
      </c>
      <c r="AU111" s="217" t="s">
        <v>80</v>
      </c>
      <c r="AY111" s="18" t="s">
        <v>154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78</v>
      </c>
      <c r="BK111" s="218">
        <f>ROUND(I111*H111,2)</f>
        <v>0</v>
      </c>
      <c r="BL111" s="18" t="s">
        <v>168</v>
      </c>
      <c r="BM111" s="217" t="s">
        <v>1482</v>
      </c>
    </row>
    <row r="112" s="2" customFormat="1">
      <c r="A112" s="39"/>
      <c r="B112" s="40"/>
      <c r="C112" s="41"/>
      <c r="D112" s="231" t="s">
        <v>302</v>
      </c>
      <c r="E112" s="41"/>
      <c r="F112" s="232" t="s">
        <v>364</v>
      </c>
      <c r="G112" s="41"/>
      <c r="H112" s="41"/>
      <c r="I112" s="233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302</v>
      </c>
      <c r="AU112" s="18" t="s">
        <v>80</v>
      </c>
    </row>
    <row r="113" s="13" customFormat="1">
      <c r="A113" s="13"/>
      <c r="B113" s="236"/>
      <c r="C113" s="237"/>
      <c r="D113" s="238" t="s">
        <v>322</v>
      </c>
      <c r="E113" s="239" t="s">
        <v>19</v>
      </c>
      <c r="F113" s="240" t="s">
        <v>1483</v>
      </c>
      <c r="G113" s="237"/>
      <c r="H113" s="241">
        <v>123.2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322</v>
      </c>
      <c r="AU113" s="247" t="s">
        <v>80</v>
      </c>
      <c r="AV113" s="13" t="s">
        <v>80</v>
      </c>
      <c r="AW113" s="13" t="s">
        <v>32</v>
      </c>
      <c r="AX113" s="13" t="s">
        <v>78</v>
      </c>
      <c r="AY113" s="247" t="s">
        <v>154</v>
      </c>
    </row>
    <row r="114" s="2" customFormat="1" ht="24.15" customHeight="1">
      <c r="A114" s="39"/>
      <c r="B114" s="40"/>
      <c r="C114" s="206" t="s">
        <v>187</v>
      </c>
      <c r="D114" s="206" t="s">
        <v>155</v>
      </c>
      <c r="E114" s="207" t="s">
        <v>367</v>
      </c>
      <c r="F114" s="208" t="s">
        <v>368</v>
      </c>
      <c r="G114" s="209" t="s">
        <v>319</v>
      </c>
      <c r="H114" s="210">
        <v>44.799999999999997</v>
      </c>
      <c r="I114" s="211"/>
      <c r="J114" s="212">
        <f>ROUND(I114*H114,2)</f>
        <v>0</v>
      </c>
      <c r="K114" s="208" t="s">
        <v>300</v>
      </c>
      <c r="L114" s="45"/>
      <c r="M114" s="213" t="s">
        <v>19</v>
      </c>
      <c r="N114" s="214" t="s">
        <v>41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168</v>
      </c>
      <c r="AT114" s="217" t="s">
        <v>155</v>
      </c>
      <c r="AU114" s="217" t="s">
        <v>80</v>
      </c>
      <c r="AY114" s="18" t="s">
        <v>154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78</v>
      </c>
      <c r="BK114" s="218">
        <f>ROUND(I114*H114,2)</f>
        <v>0</v>
      </c>
      <c r="BL114" s="18" t="s">
        <v>168</v>
      </c>
      <c r="BM114" s="217" t="s">
        <v>1484</v>
      </c>
    </row>
    <row r="115" s="2" customFormat="1">
      <c r="A115" s="39"/>
      <c r="B115" s="40"/>
      <c r="C115" s="41"/>
      <c r="D115" s="231" t="s">
        <v>302</v>
      </c>
      <c r="E115" s="41"/>
      <c r="F115" s="232" t="s">
        <v>370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302</v>
      </c>
      <c r="AU115" s="18" t="s">
        <v>80</v>
      </c>
    </row>
    <row r="116" s="13" customFormat="1">
      <c r="A116" s="13"/>
      <c r="B116" s="236"/>
      <c r="C116" s="237"/>
      <c r="D116" s="238" t="s">
        <v>322</v>
      </c>
      <c r="E116" s="239" t="s">
        <v>19</v>
      </c>
      <c r="F116" s="240" t="s">
        <v>1481</v>
      </c>
      <c r="G116" s="237"/>
      <c r="H116" s="241">
        <v>44.799999999999997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322</v>
      </c>
      <c r="AU116" s="247" t="s">
        <v>80</v>
      </c>
      <c r="AV116" s="13" t="s">
        <v>80</v>
      </c>
      <c r="AW116" s="13" t="s">
        <v>32</v>
      </c>
      <c r="AX116" s="13" t="s">
        <v>78</v>
      </c>
      <c r="AY116" s="247" t="s">
        <v>154</v>
      </c>
    </row>
    <row r="117" s="2" customFormat="1" ht="24.15" customHeight="1">
      <c r="A117" s="39"/>
      <c r="B117" s="40"/>
      <c r="C117" s="206" t="s">
        <v>191</v>
      </c>
      <c r="D117" s="206" t="s">
        <v>155</v>
      </c>
      <c r="E117" s="207" t="s">
        <v>371</v>
      </c>
      <c r="F117" s="208" t="s">
        <v>372</v>
      </c>
      <c r="G117" s="209" t="s">
        <v>319</v>
      </c>
      <c r="H117" s="210">
        <v>123.2</v>
      </c>
      <c r="I117" s="211"/>
      <c r="J117" s="212">
        <f>ROUND(I117*H117,2)</f>
        <v>0</v>
      </c>
      <c r="K117" s="208" t="s">
        <v>300</v>
      </c>
      <c r="L117" s="45"/>
      <c r="M117" s="213" t="s">
        <v>19</v>
      </c>
      <c r="N117" s="214" t="s">
        <v>41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168</v>
      </c>
      <c r="AT117" s="217" t="s">
        <v>155</v>
      </c>
      <c r="AU117" s="217" t="s">
        <v>80</v>
      </c>
      <c r="AY117" s="18" t="s">
        <v>154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78</v>
      </c>
      <c r="BK117" s="218">
        <f>ROUND(I117*H117,2)</f>
        <v>0</v>
      </c>
      <c r="BL117" s="18" t="s">
        <v>168</v>
      </c>
      <c r="BM117" s="217" t="s">
        <v>1485</v>
      </c>
    </row>
    <row r="118" s="2" customFormat="1">
      <c r="A118" s="39"/>
      <c r="B118" s="40"/>
      <c r="C118" s="41"/>
      <c r="D118" s="231" t="s">
        <v>302</v>
      </c>
      <c r="E118" s="41"/>
      <c r="F118" s="232" t="s">
        <v>374</v>
      </c>
      <c r="G118" s="41"/>
      <c r="H118" s="41"/>
      <c r="I118" s="233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302</v>
      </c>
      <c r="AU118" s="18" t="s">
        <v>80</v>
      </c>
    </row>
    <row r="119" s="13" customFormat="1">
      <c r="A119" s="13"/>
      <c r="B119" s="236"/>
      <c r="C119" s="237"/>
      <c r="D119" s="238" t="s">
        <v>322</v>
      </c>
      <c r="E119" s="239" t="s">
        <v>19</v>
      </c>
      <c r="F119" s="240" t="s">
        <v>1483</v>
      </c>
      <c r="G119" s="237"/>
      <c r="H119" s="241">
        <v>123.2</v>
      </c>
      <c r="I119" s="242"/>
      <c r="J119" s="237"/>
      <c r="K119" s="237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322</v>
      </c>
      <c r="AU119" s="247" t="s">
        <v>80</v>
      </c>
      <c r="AV119" s="13" t="s">
        <v>80</v>
      </c>
      <c r="AW119" s="13" t="s">
        <v>32</v>
      </c>
      <c r="AX119" s="13" t="s">
        <v>78</v>
      </c>
      <c r="AY119" s="247" t="s">
        <v>154</v>
      </c>
    </row>
    <row r="120" s="2" customFormat="1" ht="37.8" customHeight="1">
      <c r="A120" s="39"/>
      <c r="B120" s="40"/>
      <c r="C120" s="206" t="s">
        <v>195</v>
      </c>
      <c r="D120" s="206" t="s">
        <v>155</v>
      </c>
      <c r="E120" s="207" t="s">
        <v>375</v>
      </c>
      <c r="F120" s="208" t="s">
        <v>376</v>
      </c>
      <c r="G120" s="209" t="s">
        <v>319</v>
      </c>
      <c r="H120" s="210">
        <v>33.600000000000001</v>
      </c>
      <c r="I120" s="211"/>
      <c r="J120" s="212">
        <f>ROUND(I120*H120,2)</f>
        <v>0</v>
      </c>
      <c r="K120" s="208" t="s">
        <v>300</v>
      </c>
      <c r="L120" s="45"/>
      <c r="M120" s="213" t="s">
        <v>19</v>
      </c>
      <c r="N120" s="214" t="s">
        <v>41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168</v>
      </c>
      <c r="AT120" s="217" t="s">
        <v>155</v>
      </c>
      <c r="AU120" s="217" t="s">
        <v>80</v>
      </c>
      <c r="AY120" s="18" t="s">
        <v>154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78</v>
      </c>
      <c r="BK120" s="218">
        <f>ROUND(I120*H120,2)</f>
        <v>0</v>
      </c>
      <c r="BL120" s="18" t="s">
        <v>168</v>
      </c>
      <c r="BM120" s="217" t="s">
        <v>1486</v>
      </c>
    </row>
    <row r="121" s="2" customFormat="1">
      <c r="A121" s="39"/>
      <c r="B121" s="40"/>
      <c r="C121" s="41"/>
      <c r="D121" s="231" t="s">
        <v>302</v>
      </c>
      <c r="E121" s="41"/>
      <c r="F121" s="232" t="s">
        <v>378</v>
      </c>
      <c r="G121" s="41"/>
      <c r="H121" s="41"/>
      <c r="I121" s="233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302</v>
      </c>
      <c r="AU121" s="18" t="s">
        <v>80</v>
      </c>
    </row>
    <row r="122" s="13" customFormat="1">
      <c r="A122" s="13"/>
      <c r="B122" s="236"/>
      <c r="C122" s="237"/>
      <c r="D122" s="238" t="s">
        <v>322</v>
      </c>
      <c r="E122" s="239" t="s">
        <v>19</v>
      </c>
      <c r="F122" s="240" t="s">
        <v>1487</v>
      </c>
      <c r="G122" s="237"/>
      <c r="H122" s="241">
        <v>33.600000000000001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322</v>
      </c>
      <c r="AU122" s="247" t="s">
        <v>80</v>
      </c>
      <c r="AV122" s="13" t="s">
        <v>80</v>
      </c>
      <c r="AW122" s="13" t="s">
        <v>32</v>
      </c>
      <c r="AX122" s="13" t="s">
        <v>70</v>
      </c>
      <c r="AY122" s="247" t="s">
        <v>154</v>
      </c>
    </row>
    <row r="123" s="14" customFormat="1">
      <c r="A123" s="14"/>
      <c r="B123" s="248"/>
      <c r="C123" s="249"/>
      <c r="D123" s="238" t="s">
        <v>322</v>
      </c>
      <c r="E123" s="250" t="s">
        <v>19</v>
      </c>
      <c r="F123" s="251" t="s">
        <v>325</v>
      </c>
      <c r="G123" s="249"/>
      <c r="H123" s="252">
        <v>33.600000000000001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8" t="s">
        <v>322</v>
      </c>
      <c r="AU123" s="258" t="s">
        <v>80</v>
      </c>
      <c r="AV123" s="14" t="s">
        <v>168</v>
      </c>
      <c r="AW123" s="14" t="s">
        <v>32</v>
      </c>
      <c r="AX123" s="14" t="s">
        <v>78</v>
      </c>
      <c r="AY123" s="258" t="s">
        <v>154</v>
      </c>
    </row>
    <row r="124" s="2" customFormat="1" ht="16.5" customHeight="1">
      <c r="A124" s="39"/>
      <c r="B124" s="40"/>
      <c r="C124" s="259" t="s">
        <v>8</v>
      </c>
      <c r="D124" s="259" t="s">
        <v>381</v>
      </c>
      <c r="E124" s="260" t="s">
        <v>1238</v>
      </c>
      <c r="F124" s="261" t="s">
        <v>1239</v>
      </c>
      <c r="G124" s="262" t="s">
        <v>384</v>
      </c>
      <c r="H124" s="263">
        <v>60.479999999999997</v>
      </c>
      <c r="I124" s="264"/>
      <c r="J124" s="265">
        <f>ROUND(I124*H124,2)</f>
        <v>0</v>
      </c>
      <c r="K124" s="261" t="s">
        <v>300</v>
      </c>
      <c r="L124" s="266"/>
      <c r="M124" s="267" t="s">
        <v>19</v>
      </c>
      <c r="N124" s="268" t="s">
        <v>41</v>
      </c>
      <c r="O124" s="85"/>
      <c r="P124" s="215">
        <f>O124*H124</f>
        <v>0</v>
      </c>
      <c r="Q124" s="215">
        <v>1</v>
      </c>
      <c r="R124" s="215">
        <f>Q124*H124</f>
        <v>60.479999999999997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183</v>
      </c>
      <c r="AT124" s="217" t="s">
        <v>381</v>
      </c>
      <c r="AU124" s="217" t="s">
        <v>80</v>
      </c>
      <c r="AY124" s="18" t="s">
        <v>154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78</v>
      </c>
      <c r="BK124" s="218">
        <f>ROUND(I124*H124,2)</f>
        <v>0</v>
      </c>
      <c r="BL124" s="18" t="s">
        <v>168</v>
      </c>
      <c r="BM124" s="217" t="s">
        <v>1488</v>
      </c>
    </row>
    <row r="125" s="13" customFormat="1">
      <c r="A125" s="13"/>
      <c r="B125" s="236"/>
      <c r="C125" s="237"/>
      <c r="D125" s="238" t="s">
        <v>322</v>
      </c>
      <c r="E125" s="239" t="s">
        <v>19</v>
      </c>
      <c r="F125" s="240" t="s">
        <v>1489</v>
      </c>
      <c r="G125" s="237"/>
      <c r="H125" s="241">
        <v>60.479999999999997</v>
      </c>
      <c r="I125" s="242"/>
      <c r="J125" s="237"/>
      <c r="K125" s="237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322</v>
      </c>
      <c r="AU125" s="247" t="s">
        <v>80</v>
      </c>
      <c r="AV125" s="13" t="s">
        <v>80</v>
      </c>
      <c r="AW125" s="13" t="s">
        <v>32</v>
      </c>
      <c r="AX125" s="13" t="s">
        <v>70</v>
      </c>
      <c r="AY125" s="247" t="s">
        <v>154</v>
      </c>
    </row>
    <row r="126" s="14" customFormat="1">
      <c r="A126" s="14"/>
      <c r="B126" s="248"/>
      <c r="C126" s="249"/>
      <c r="D126" s="238" t="s">
        <v>322</v>
      </c>
      <c r="E126" s="250" t="s">
        <v>19</v>
      </c>
      <c r="F126" s="251" t="s">
        <v>325</v>
      </c>
      <c r="G126" s="249"/>
      <c r="H126" s="252">
        <v>60.479999999999997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322</v>
      </c>
      <c r="AU126" s="258" t="s">
        <v>80</v>
      </c>
      <c r="AV126" s="14" t="s">
        <v>168</v>
      </c>
      <c r="AW126" s="14" t="s">
        <v>32</v>
      </c>
      <c r="AX126" s="14" t="s">
        <v>78</v>
      </c>
      <c r="AY126" s="258" t="s">
        <v>154</v>
      </c>
    </row>
    <row r="127" s="2" customFormat="1" ht="21.75" customHeight="1">
      <c r="A127" s="39"/>
      <c r="B127" s="40"/>
      <c r="C127" s="206" t="s">
        <v>202</v>
      </c>
      <c r="D127" s="206" t="s">
        <v>155</v>
      </c>
      <c r="E127" s="207" t="s">
        <v>388</v>
      </c>
      <c r="F127" s="208" t="s">
        <v>389</v>
      </c>
      <c r="G127" s="209" t="s">
        <v>299</v>
      </c>
      <c r="H127" s="210">
        <v>112</v>
      </c>
      <c r="I127" s="211"/>
      <c r="J127" s="212">
        <f>ROUND(I127*H127,2)</f>
        <v>0</v>
      </c>
      <c r="K127" s="208" t="s">
        <v>300</v>
      </c>
      <c r="L127" s="45"/>
      <c r="M127" s="213" t="s">
        <v>19</v>
      </c>
      <c r="N127" s="214" t="s">
        <v>41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168</v>
      </c>
      <c r="AT127" s="217" t="s">
        <v>155</v>
      </c>
      <c r="AU127" s="217" t="s">
        <v>80</v>
      </c>
      <c r="AY127" s="18" t="s">
        <v>154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78</v>
      </c>
      <c r="BK127" s="218">
        <f>ROUND(I127*H127,2)</f>
        <v>0</v>
      </c>
      <c r="BL127" s="18" t="s">
        <v>168</v>
      </c>
      <c r="BM127" s="217" t="s">
        <v>1490</v>
      </c>
    </row>
    <row r="128" s="2" customFormat="1">
      <c r="A128" s="39"/>
      <c r="B128" s="40"/>
      <c r="C128" s="41"/>
      <c r="D128" s="231" t="s">
        <v>302</v>
      </c>
      <c r="E128" s="41"/>
      <c r="F128" s="232" t="s">
        <v>391</v>
      </c>
      <c r="G128" s="41"/>
      <c r="H128" s="41"/>
      <c r="I128" s="233"/>
      <c r="J128" s="41"/>
      <c r="K128" s="41"/>
      <c r="L128" s="45"/>
      <c r="M128" s="234"/>
      <c r="N128" s="23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302</v>
      </c>
      <c r="AU128" s="18" t="s">
        <v>80</v>
      </c>
    </row>
    <row r="129" s="13" customFormat="1">
      <c r="A129" s="13"/>
      <c r="B129" s="236"/>
      <c r="C129" s="237"/>
      <c r="D129" s="238" t="s">
        <v>322</v>
      </c>
      <c r="E129" s="239" t="s">
        <v>19</v>
      </c>
      <c r="F129" s="240" t="s">
        <v>1491</v>
      </c>
      <c r="G129" s="237"/>
      <c r="H129" s="241">
        <v>112</v>
      </c>
      <c r="I129" s="242"/>
      <c r="J129" s="237"/>
      <c r="K129" s="237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322</v>
      </c>
      <c r="AU129" s="247" t="s">
        <v>80</v>
      </c>
      <c r="AV129" s="13" t="s">
        <v>80</v>
      </c>
      <c r="AW129" s="13" t="s">
        <v>32</v>
      </c>
      <c r="AX129" s="13" t="s">
        <v>78</v>
      </c>
      <c r="AY129" s="247" t="s">
        <v>154</v>
      </c>
    </row>
    <row r="130" s="11" customFormat="1" ht="22.8" customHeight="1">
      <c r="A130" s="11"/>
      <c r="B130" s="192"/>
      <c r="C130" s="193"/>
      <c r="D130" s="194" t="s">
        <v>69</v>
      </c>
      <c r="E130" s="229" t="s">
        <v>80</v>
      </c>
      <c r="F130" s="229" t="s">
        <v>625</v>
      </c>
      <c r="G130" s="193"/>
      <c r="H130" s="193"/>
      <c r="I130" s="196"/>
      <c r="J130" s="230">
        <f>BK130</f>
        <v>0</v>
      </c>
      <c r="K130" s="193"/>
      <c r="L130" s="198"/>
      <c r="M130" s="199"/>
      <c r="N130" s="200"/>
      <c r="O130" s="200"/>
      <c r="P130" s="201">
        <f>SUM(P131:P147)</f>
        <v>0</v>
      </c>
      <c r="Q130" s="200"/>
      <c r="R130" s="201">
        <f>SUM(R131:R147)</f>
        <v>1.1402287099999999</v>
      </c>
      <c r="S130" s="200"/>
      <c r="T130" s="202">
        <f>SUM(T131:T147)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3" t="s">
        <v>78</v>
      </c>
      <c r="AT130" s="204" t="s">
        <v>69</v>
      </c>
      <c r="AU130" s="204" t="s">
        <v>78</v>
      </c>
      <c r="AY130" s="203" t="s">
        <v>154</v>
      </c>
      <c r="BK130" s="205">
        <f>SUM(BK131:BK147)</f>
        <v>0</v>
      </c>
    </row>
    <row r="131" s="2" customFormat="1" ht="21.75" customHeight="1">
      <c r="A131" s="39"/>
      <c r="B131" s="40"/>
      <c r="C131" s="206" t="s">
        <v>206</v>
      </c>
      <c r="D131" s="206" t="s">
        <v>155</v>
      </c>
      <c r="E131" s="207" t="s">
        <v>1492</v>
      </c>
      <c r="F131" s="208" t="s">
        <v>1493</v>
      </c>
      <c r="G131" s="209" t="s">
        <v>319</v>
      </c>
      <c r="H131" s="210">
        <v>0.29499999999999998</v>
      </c>
      <c r="I131" s="211"/>
      <c r="J131" s="212">
        <f>ROUND(I131*H131,2)</f>
        <v>0</v>
      </c>
      <c r="K131" s="208" t="s">
        <v>300</v>
      </c>
      <c r="L131" s="45"/>
      <c r="M131" s="213" t="s">
        <v>19</v>
      </c>
      <c r="N131" s="214" t="s">
        <v>41</v>
      </c>
      <c r="O131" s="85"/>
      <c r="P131" s="215">
        <f>O131*H131</f>
        <v>0</v>
      </c>
      <c r="Q131" s="215">
        <v>2.1600000000000001</v>
      </c>
      <c r="R131" s="215">
        <f>Q131*H131</f>
        <v>0.63719999999999999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168</v>
      </c>
      <c r="AT131" s="217" t="s">
        <v>155</v>
      </c>
      <c r="AU131" s="217" t="s">
        <v>80</v>
      </c>
      <c r="AY131" s="18" t="s">
        <v>154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78</v>
      </c>
      <c r="BK131" s="218">
        <f>ROUND(I131*H131,2)</f>
        <v>0</v>
      </c>
      <c r="BL131" s="18" t="s">
        <v>168</v>
      </c>
      <c r="BM131" s="217" t="s">
        <v>1494</v>
      </c>
    </row>
    <row r="132" s="2" customFormat="1">
      <c r="A132" s="39"/>
      <c r="B132" s="40"/>
      <c r="C132" s="41"/>
      <c r="D132" s="231" t="s">
        <v>302</v>
      </c>
      <c r="E132" s="41"/>
      <c r="F132" s="232" t="s">
        <v>1495</v>
      </c>
      <c r="G132" s="41"/>
      <c r="H132" s="41"/>
      <c r="I132" s="233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302</v>
      </c>
      <c r="AU132" s="18" t="s">
        <v>80</v>
      </c>
    </row>
    <row r="133" s="13" customFormat="1">
      <c r="A133" s="13"/>
      <c r="B133" s="236"/>
      <c r="C133" s="237"/>
      <c r="D133" s="238" t="s">
        <v>322</v>
      </c>
      <c r="E133" s="239" t="s">
        <v>19</v>
      </c>
      <c r="F133" s="240" t="s">
        <v>1496</v>
      </c>
      <c r="G133" s="237"/>
      <c r="H133" s="241">
        <v>0.29499999999999998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322</v>
      </c>
      <c r="AU133" s="247" t="s">
        <v>80</v>
      </c>
      <c r="AV133" s="13" t="s">
        <v>80</v>
      </c>
      <c r="AW133" s="13" t="s">
        <v>32</v>
      </c>
      <c r="AX133" s="13" t="s">
        <v>70</v>
      </c>
      <c r="AY133" s="247" t="s">
        <v>154</v>
      </c>
    </row>
    <row r="134" s="14" customFormat="1">
      <c r="A134" s="14"/>
      <c r="B134" s="248"/>
      <c r="C134" s="249"/>
      <c r="D134" s="238" t="s">
        <v>322</v>
      </c>
      <c r="E134" s="250" t="s">
        <v>19</v>
      </c>
      <c r="F134" s="251" t="s">
        <v>325</v>
      </c>
      <c r="G134" s="249"/>
      <c r="H134" s="252">
        <v>0.29499999999999998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322</v>
      </c>
      <c r="AU134" s="258" t="s">
        <v>80</v>
      </c>
      <c r="AV134" s="14" t="s">
        <v>168</v>
      </c>
      <c r="AW134" s="14" t="s">
        <v>32</v>
      </c>
      <c r="AX134" s="14" t="s">
        <v>78</v>
      </c>
      <c r="AY134" s="258" t="s">
        <v>154</v>
      </c>
    </row>
    <row r="135" s="2" customFormat="1" ht="21.75" customHeight="1">
      <c r="A135" s="39"/>
      <c r="B135" s="40"/>
      <c r="C135" s="206" t="s">
        <v>210</v>
      </c>
      <c r="D135" s="206" t="s">
        <v>155</v>
      </c>
      <c r="E135" s="207" t="s">
        <v>631</v>
      </c>
      <c r="F135" s="208" t="s">
        <v>632</v>
      </c>
      <c r="G135" s="209" t="s">
        <v>319</v>
      </c>
      <c r="H135" s="210">
        <v>0.19700000000000001</v>
      </c>
      <c r="I135" s="211"/>
      <c r="J135" s="212">
        <f>ROUND(I135*H135,2)</f>
        <v>0</v>
      </c>
      <c r="K135" s="208" t="s">
        <v>300</v>
      </c>
      <c r="L135" s="45"/>
      <c r="M135" s="213" t="s">
        <v>19</v>
      </c>
      <c r="N135" s="214" t="s">
        <v>41</v>
      </c>
      <c r="O135" s="85"/>
      <c r="P135" s="215">
        <f>O135*H135</f>
        <v>0</v>
      </c>
      <c r="Q135" s="215">
        <v>2.5018699999999998</v>
      </c>
      <c r="R135" s="215">
        <f>Q135*H135</f>
        <v>0.49286838999999999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168</v>
      </c>
      <c r="AT135" s="217" t="s">
        <v>155</v>
      </c>
      <c r="AU135" s="217" t="s">
        <v>80</v>
      </c>
      <c r="AY135" s="18" t="s">
        <v>154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78</v>
      </c>
      <c r="BK135" s="218">
        <f>ROUND(I135*H135,2)</f>
        <v>0</v>
      </c>
      <c r="BL135" s="18" t="s">
        <v>168</v>
      </c>
      <c r="BM135" s="217" t="s">
        <v>1497</v>
      </c>
    </row>
    <row r="136" s="2" customFormat="1">
      <c r="A136" s="39"/>
      <c r="B136" s="40"/>
      <c r="C136" s="41"/>
      <c r="D136" s="231" t="s">
        <v>302</v>
      </c>
      <c r="E136" s="41"/>
      <c r="F136" s="232" t="s">
        <v>634</v>
      </c>
      <c r="G136" s="41"/>
      <c r="H136" s="41"/>
      <c r="I136" s="233"/>
      <c r="J136" s="41"/>
      <c r="K136" s="41"/>
      <c r="L136" s="45"/>
      <c r="M136" s="234"/>
      <c r="N136" s="23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302</v>
      </c>
      <c r="AU136" s="18" t="s">
        <v>80</v>
      </c>
    </row>
    <row r="137" s="13" customFormat="1">
      <c r="A137" s="13"/>
      <c r="B137" s="236"/>
      <c r="C137" s="237"/>
      <c r="D137" s="238" t="s">
        <v>322</v>
      </c>
      <c r="E137" s="239" t="s">
        <v>19</v>
      </c>
      <c r="F137" s="240" t="s">
        <v>1498</v>
      </c>
      <c r="G137" s="237"/>
      <c r="H137" s="241">
        <v>0.19700000000000001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322</v>
      </c>
      <c r="AU137" s="247" t="s">
        <v>80</v>
      </c>
      <c r="AV137" s="13" t="s">
        <v>80</v>
      </c>
      <c r="AW137" s="13" t="s">
        <v>32</v>
      </c>
      <c r="AX137" s="13" t="s">
        <v>70</v>
      </c>
      <c r="AY137" s="247" t="s">
        <v>154</v>
      </c>
    </row>
    <row r="138" s="14" customFormat="1">
      <c r="A138" s="14"/>
      <c r="B138" s="248"/>
      <c r="C138" s="249"/>
      <c r="D138" s="238" t="s">
        <v>322</v>
      </c>
      <c r="E138" s="250" t="s">
        <v>19</v>
      </c>
      <c r="F138" s="251" t="s">
        <v>325</v>
      </c>
      <c r="G138" s="249"/>
      <c r="H138" s="252">
        <v>0.19700000000000001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322</v>
      </c>
      <c r="AU138" s="258" t="s">
        <v>80</v>
      </c>
      <c r="AV138" s="14" t="s">
        <v>168</v>
      </c>
      <c r="AW138" s="14" t="s">
        <v>32</v>
      </c>
      <c r="AX138" s="14" t="s">
        <v>78</v>
      </c>
      <c r="AY138" s="258" t="s">
        <v>154</v>
      </c>
    </row>
    <row r="139" s="2" customFormat="1" ht="16.5" customHeight="1">
      <c r="A139" s="39"/>
      <c r="B139" s="40"/>
      <c r="C139" s="206" t="s">
        <v>214</v>
      </c>
      <c r="D139" s="206" t="s">
        <v>155</v>
      </c>
      <c r="E139" s="207" t="s">
        <v>636</v>
      </c>
      <c r="F139" s="208" t="s">
        <v>637</v>
      </c>
      <c r="G139" s="209" t="s">
        <v>299</v>
      </c>
      <c r="H139" s="210">
        <v>0.56399999999999995</v>
      </c>
      <c r="I139" s="211"/>
      <c r="J139" s="212">
        <f>ROUND(I139*H139,2)</f>
        <v>0</v>
      </c>
      <c r="K139" s="208" t="s">
        <v>300</v>
      </c>
      <c r="L139" s="45"/>
      <c r="M139" s="213" t="s">
        <v>19</v>
      </c>
      <c r="N139" s="214" t="s">
        <v>41</v>
      </c>
      <c r="O139" s="85"/>
      <c r="P139" s="215">
        <f>O139*H139</f>
        <v>0</v>
      </c>
      <c r="Q139" s="215">
        <v>0.0029399999999999999</v>
      </c>
      <c r="R139" s="215">
        <f>Q139*H139</f>
        <v>0.0016581599999999999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168</v>
      </c>
      <c r="AT139" s="217" t="s">
        <v>155</v>
      </c>
      <c r="AU139" s="217" t="s">
        <v>80</v>
      </c>
      <c r="AY139" s="18" t="s">
        <v>154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78</v>
      </c>
      <c r="BK139" s="218">
        <f>ROUND(I139*H139,2)</f>
        <v>0</v>
      </c>
      <c r="BL139" s="18" t="s">
        <v>168</v>
      </c>
      <c r="BM139" s="217" t="s">
        <v>1499</v>
      </c>
    </row>
    <row r="140" s="2" customFormat="1">
      <c r="A140" s="39"/>
      <c r="B140" s="40"/>
      <c r="C140" s="41"/>
      <c r="D140" s="231" t="s">
        <v>302</v>
      </c>
      <c r="E140" s="41"/>
      <c r="F140" s="232" t="s">
        <v>639</v>
      </c>
      <c r="G140" s="41"/>
      <c r="H140" s="41"/>
      <c r="I140" s="233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302</v>
      </c>
      <c r="AU140" s="18" t="s">
        <v>80</v>
      </c>
    </row>
    <row r="141" s="13" customFormat="1">
      <c r="A141" s="13"/>
      <c r="B141" s="236"/>
      <c r="C141" s="237"/>
      <c r="D141" s="238" t="s">
        <v>322</v>
      </c>
      <c r="E141" s="239" t="s">
        <v>19</v>
      </c>
      <c r="F141" s="240" t="s">
        <v>1500</v>
      </c>
      <c r="G141" s="237"/>
      <c r="H141" s="241">
        <v>0.56399999999999995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322</v>
      </c>
      <c r="AU141" s="247" t="s">
        <v>80</v>
      </c>
      <c r="AV141" s="13" t="s">
        <v>80</v>
      </c>
      <c r="AW141" s="13" t="s">
        <v>32</v>
      </c>
      <c r="AX141" s="13" t="s">
        <v>78</v>
      </c>
      <c r="AY141" s="247" t="s">
        <v>154</v>
      </c>
    </row>
    <row r="142" s="2" customFormat="1" ht="16.5" customHeight="1">
      <c r="A142" s="39"/>
      <c r="B142" s="40"/>
      <c r="C142" s="206" t="s">
        <v>218</v>
      </c>
      <c r="D142" s="206" t="s">
        <v>155</v>
      </c>
      <c r="E142" s="207" t="s">
        <v>641</v>
      </c>
      <c r="F142" s="208" t="s">
        <v>642</v>
      </c>
      <c r="G142" s="209" t="s">
        <v>299</v>
      </c>
      <c r="H142" s="210">
        <v>0.56399999999999995</v>
      </c>
      <c r="I142" s="211"/>
      <c r="J142" s="212">
        <f>ROUND(I142*H142,2)</f>
        <v>0</v>
      </c>
      <c r="K142" s="208" t="s">
        <v>300</v>
      </c>
      <c r="L142" s="45"/>
      <c r="M142" s="213" t="s">
        <v>19</v>
      </c>
      <c r="N142" s="214" t="s">
        <v>41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168</v>
      </c>
      <c r="AT142" s="217" t="s">
        <v>155</v>
      </c>
      <c r="AU142" s="217" t="s">
        <v>80</v>
      </c>
      <c r="AY142" s="18" t="s">
        <v>154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78</v>
      </c>
      <c r="BK142" s="218">
        <f>ROUND(I142*H142,2)</f>
        <v>0</v>
      </c>
      <c r="BL142" s="18" t="s">
        <v>168</v>
      </c>
      <c r="BM142" s="217" t="s">
        <v>1501</v>
      </c>
    </row>
    <row r="143" s="2" customFormat="1">
      <c r="A143" s="39"/>
      <c r="B143" s="40"/>
      <c r="C143" s="41"/>
      <c r="D143" s="231" t="s">
        <v>302</v>
      </c>
      <c r="E143" s="41"/>
      <c r="F143" s="232" t="s">
        <v>644</v>
      </c>
      <c r="G143" s="41"/>
      <c r="H143" s="41"/>
      <c r="I143" s="233"/>
      <c r="J143" s="41"/>
      <c r="K143" s="41"/>
      <c r="L143" s="45"/>
      <c r="M143" s="234"/>
      <c r="N143" s="23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302</v>
      </c>
      <c r="AU143" s="18" t="s">
        <v>80</v>
      </c>
    </row>
    <row r="144" s="13" customFormat="1">
      <c r="A144" s="13"/>
      <c r="B144" s="236"/>
      <c r="C144" s="237"/>
      <c r="D144" s="238" t="s">
        <v>322</v>
      </c>
      <c r="E144" s="239" t="s">
        <v>19</v>
      </c>
      <c r="F144" s="240" t="s">
        <v>1500</v>
      </c>
      <c r="G144" s="237"/>
      <c r="H144" s="241">
        <v>0.56399999999999995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322</v>
      </c>
      <c r="AU144" s="247" t="s">
        <v>80</v>
      </c>
      <c r="AV144" s="13" t="s">
        <v>80</v>
      </c>
      <c r="AW144" s="13" t="s">
        <v>32</v>
      </c>
      <c r="AX144" s="13" t="s">
        <v>78</v>
      </c>
      <c r="AY144" s="247" t="s">
        <v>154</v>
      </c>
    </row>
    <row r="145" s="2" customFormat="1" ht="16.5" customHeight="1">
      <c r="A145" s="39"/>
      <c r="B145" s="40"/>
      <c r="C145" s="206" t="s">
        <v>222</v>
      </c>
      <c r="D145" s="206" t="s">
        <v>155</v>
      </c>
      <c r="E145" s="207" t="s">
        <v>646</v>
      </c>
      <c r="F145" s="208" t="s">
        <v>647</v>
      </c>
      <c r="G145" s="209" t="s">
        <v>384</v>
      </c>
      <c r="H145" s="210">
        <v>0.0080000000000000002</v>
      </c>
      <c r="I145" s="211"/>
      <c r="J145" s="212">
        <f>ROUND(I145*H145,2)</f>
        <v>0</v>
      </c>
      <c r="K145" s="208" t="s">
        <v>300</v>
      </c>
      <c r="L145" s="45"/>
      <c r="M145" s="213" t="s">
        <v>19</v>
      </c>
      <c r="N145" s="214" t="s">
        <v>41</v>
      </c>
      <c r="O145" s="85"/>
      <c r="P145" s="215">
        <f>O145*H145</f>
        <v>0</v>
      </c>
      <c r="Q145" s="215">
        <v>1.06277</v>
      </c>
      <c r="R145" s="215">
        <f>Q145*H145</f>
        <v>0.0085021599999999999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168</v>
      </c>
      <c r="AT145" s="217" t="s">
        <v>155</v>
      </c>
      <c r="AU145" s="217" t="s">
        <v>80</v>
      </c>
      <c r="AY145" s="18" t="s">
        <v>154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78</v>
      </c>
      <c r="BK145" s="218">
        <f>ROUND(I145*H145,2)</f>
        <v>0</v>
      </c>
      <c r="BL145" s="18" t="s">
        <v>168</v>
      </c>
      <c r="BM145" s="217" t="s">
        <v>1502</v>
      </c>
    </row>
    <row r="146" s="2" customFormat="1">
      <c r="A146" s="39"/>
      <c r="B146" s="40"/>
      <c r="C146" s="41"/>
      <c r="D146" s="231" t="s">
        <v>302</v>
      </c>
      <c r="E146" s="41"/>
      <c r="F146" s="232" t="s">
        <v>649</v>
      </c>
      <c r="G146" s="41"/>
      <c r="H146" s="41"/>
      <c r="I146" s="233"/>
      <c r="J146" s="41"/>
      <c r="K146" s="41"/>
      <c r="L146" s="45"/>
      <c r="M146" s="234"/>
      <c r="N146" s="235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302</v>
      </c>
      <c r="AU146" s="18" t="s">
        <v>80</v>
      </c>
    </row>
    <row r="147" s="13" customFormat="1">
      <c r="A147" s="13"/>
      <c r="B147" s="236"/>
      <c r="C147" s="237"/>
      <c r="D147" s="238" t="s">
        <v>322</v>
      </c>
      <c r="E147" s="239" t="s">
        <v>19</v>
      </c>
      <c r="F147" s="240" t="s">
        <v>1503</v>
      </c>
      <c r="G147" s="237"/>
      <c r="H147" s="241">
        <v>0.0080000000000000002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322</v>
      </c>
      <c r="AU147" s="247" t="s">
        <v>80</v>
      </c>
      <c r="AV147" s="13" t="s">
        <v>80</v>
      </c>
      <c r="AW147" s="13" t="s">
        <v>32</v>
      </c>
      <c r="AX147" s="13" t="s">
        <v>78</v>
      </c>
      <c r="AY147" s="247" t="s">
        <v>154</v>
      </c>
    </row>
    <row r="148" s="11" customFormat="1" ht="22.8" customHeight="1">
      <c r="A148" s="11"/>
      <c r="B148" s="192"/>
      <c r="C148" s="193"/>
      <c r="D148" s="194" t="s">
        <v>69</v>
      </c>
      <c r="E148" s="229" t="s">
        <v>168</v>
      </c>
      <c r="F148" s="229" t="s">
        <v>398</v>
      </c>
      <c r="G148" s="193"/>
      <c r="H148" s="193"/>
      <c r="I148" s="196"/>
      <c r="J148" s="230">
        <f>BK148</f>
        <v>0</v>
      </c>
      <c r="K148" s="193"/>
      <c r="L148" s="198"/>
      <c r="M148" s="199"/>
      <c r="N148" s="200"/>
      <c r="O148" s="200"/>
      <c r="P148" s="201">
        <f>SUM(P149:P151)</f>
        <v>0</v>
      </c>
      <c r="Q148" s="200"/>
      <c r="R148" s="201">
        <f>SUM(R149:R151)</f>
        <v>0</v>
      </c>
      <c r="S148" s="200"/>
      <c r="T148" s="202">
        <f>SUM(T149:T151)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3" t="s">
        <v>78</v>
      </c>
      <c r="AT148" s="204" t="s">
        <v>69</v>
      </c>
      <c r="AU148" s="204" t="s">
        <v>78</v>
      </c>
      <c r="AY148" s="203" t="s">
        <v>154</v>
      </c>
      <c r="BK148" s="205">
        <f>SUM(BK149:BK151)</f>
        <v>0</v>
      </c>
    </row>
    <row r="149" s="2" customFormat="1" ht="16.5" customHeight="1">
      <c r="A149" s="39"/>
      <c r="B149" s="40"/>
      <c r="C149" s="206" t="s">
        <v>226</v>
      </c>
      <c r="D149" s="206" t="s">
        <v>155</v>
      </c>
      <c r="E149" s="207" t="s">
        <v>399</v>
      </c>
      <c r="F149" s="208" t="s">
        <v>400</v>
      </c>
      <c r="G149" s="209" t="s">
        <v>319</v>
      </c>
      <c r="H149" s="210">
        <v>11.199999999999999</v>
      </c>
      <c r="I149" s="211"/>
      <c r="J149" s="212">
        <f>ROUND(I149*H149,2)</f>
        <v>0</v>
      </c>
      <c r="K149" s="208" t="s">
        <v>300</v>
      </c>
      <c r="L149" s="45"/>
      <c r="M149" s="213" t="s">
        <v>19</v>
      </c>
      <c r="N149" s="214" t="s">
        <v>41</v>
      </c>
      <c r="O149" s="85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168</v>
      </c>
      <c r="AT149" s="217" t="s">
        <v>155</v>
      </c>
      <c r="AU149" s="217" t="s">
        <v>80</v>
      </c>
      <c r="AY149" s="18" t="s">
        <v>154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78</v>
      </c>
      <c r="BK149" s="218">
        <f>ROUND(I149*H149,2)</f>
        <v>0</v>
      </c>
      <c r="BL149" s="18" t="s">
        <v>168</v>
      </c>
      <c r="BM149" s="217" t="s">
        <v>1504</v>
      </c>
    </row>
    <row r="150" s="2" customFormat="1">
      <c r="A150" s="39"/>
      <c r="B150" s="40"/>
      <c r="C150" s="41"/>
      <c r="D150" s="231" t="s">
        <v>302</v>
      </c>
      <c r="E150" s="41"/>
      <c r="F150" s="232" t="s">
        <v>402</v>
      </c>
      <c r="G150" s="41"/>
      <c r="H150" s="41"/>
      <c r="I150" s="233"/>
      <c r="J150" s="41"/>
      <c r="K150" s="41"/>
      <c r="L150" s="45"/>
      <c r="M150" s="234"/>
      <c r="N150" s="23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302</v>
      </c>
      <c r="AU150" s="18" t="s">
        <v>80</v>
      </c>
    </row>
    <row r="151" s="13" customFormat="1">
      <c r="A151" s="13"/>
      <c r="B151" s="236"/>
      <c r="C151" s="237"/>
      <c r="D151" s="238" t="s">
        <v>322</v>
      </c>
      <c r="E151" s="239" t="s">
        <v>19</v>
      </c>
      <c r="F151" s="240" t="s">
        <v>1505</v>
      </c>
      <c r="G151" s="237"/>
      <c r="H151" s="241">
        <v>11.199999999999999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322</v>
      </c>
      <c r="AU151" s="247" t="s">
        <v>80</v>
      </c>
      <c r="AV151" s="13" t="s">
        <v>80</v>
      </c>
      <c r="AW151" s="13" t="s">
        <v>32</v>
      </c>
      <c r="AX151" s="13" t="s">
        <v>78</v>
      </c>
      <c r="AY151" s="247" t="s">
        <v>154</v>
      </c>
    </row>
    <row r="152" s="11" customFormat="1" ht="22.8" customHeight="1">
      <c r="A152" s="11"/>
      <c r="B152" s="192"/>
      <c r="C152" s="193"/>
      <c r="D152" s="194" t="s">
        <v>69</v>
      </c>
      <c r="E152" s="229" t="s">
        <v>183</v>
      </c>
      <c r="F152" s="229" t="s">
        <v>421</v>
      </c>
      <c r="G152" s="193"/>
      <c r="H152" s="193"/>
      <c r="I152" s="196"/>
      <c r="J152" s="230">
        <f>BK152</f>
        <v>0</v>
      </c>
      <c r="K152" s="193"/>
      <c r="L152" s="198"/>
      <c r="M152" s="199"/>
      <c r="N152" s="200"/>
      <c r="O152" s="200"/>
      <c r="P152" s="201">
        <f>SUM(P153:P187)</f>
        <v>0</v>
      </c>
      <c r="Q152" s="200"/>
      <c r="R152" s="201">
        <f>SUM(R153:R187)</f>
        <v>33.642332000000003</v>
      </c>
      <c r="S152" s="200"/>
      <c r="T152" s="202">
        <f>SUM(T153:T187)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03" t="s">
        <v>78</v>
      </c>
      <c r="AT152" s="204" t="s">
        <v>69</v>
      </c>
      <c r="AU152" s="204" t="s">
        <v>78</v>
      </c>
      <c r="AY152" s="203" t="s">
        <v>154</v>
      </c>
      <c r="BK152" s="205">
        <f>SUM(BK153:BK187)</f>
        <v>0</v>
      </c>
    </row>
    <row r="153" s="2" customFormat="1" ht="16.5" customHeight="1">
      <c r="A153" s="39"/>
      <c r="B153" s="40"/>
      <c r="C153" s="259" t="s">
        <v>230</v>
      </c>
      <c r="D153" s="259" t="s">
        <v>381</v>
      </c>
      <c r="E153" s="260" t="s">
        <v>1506</v>
      </c>
      <c r="F153" s="261" t="s">
        <v>1507</v>
      </c>
      <c r="G153" s="262" t="s">
        <v>443</v>
      </c>
      <c r="H153" s="263">
        <v>48</v>
      </c>
      <c r="I153" s="264"/>
      <c r="J153" s="265">
        <f>ROUND(I153*H153,2)</f>
        <v>0</v>
      </c>
      <c r="K153" s="261" t="s">
        <v>300</v>
      </c>
      <c r="L153" s="266"/>
      <c r="M153" s="267" t="s">
        <v>19</v>
      </c>
      <c r="N153" s="268" t="s">
        <v>41</v>
      </c>
      <c r="O153" s="85"/>
      <c r="P153" s="215">
        <f>O153*H153</f>
        <v>0</v>
      </c>
      <c r="Q153" s="215">
        <v>0.45300000000000001</v>
      </c>
      <c r="R153" s="215">
        <f>Q153*H153</f>
        <v>21.744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183</v>
      </c>
      <c r="AT153" s="217" t="s">
        <v>381</v>
      </c>
      <c r="AU153" s="217" t="s">
        <v>80</v>
      </c>
      <c r="AY153" s="18" t="s">
        <v>154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78</v>
      </c>
      <c r="BK153" s="218">
        <f>ROUND(I153*H153,2)</f>
        <v>0</v>
      </c>
      <c r="BL153" s="18" t="s">
        <v>168</v>
      </c>
      <c r="BM153" s="217" t="s">
        <v>1508</v>
      </c>
    </row>
    <row r="154" s="13" customFormat="1">
      <c r="A154" s="13"/>
      <c r="B154" s="236"/>
      <c r="C154" s="237"/>
      <c r="D154" s="238" t="s">
        <v>322</v>
      </c>
      <c r="E154" s="239" t="s">
        <v>19</v>
      </c>
      <c r="F154" s="240" t="s">
        <v>1509</v>
      </c>
      <c r="G154" s="237"/>
      <c r="H154" s="241">
        <v>48</v>
      </c>
      <c r="I154" s="242"/>
      <c r="J154" s="237"/>
      <c r="K154" s="237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322</v>
      </c>
      <c r="AU154" s="247" t="s">
        <v>80</v>
      </c>
      <c r="AV154" s="13" t="s">
        <v>80</v>
      </c>
      <c r="AW154" s="13" t="s">
        <v>32</v>
      </c>
      <c r="AX154" s="13" t="s">
        <v>78</v>
      </c>
      <c r="AY154" s="247" t="s">
        <v>154</v>
      </c>
    </row>
    <row r="155" s="2" customFormat="1" ht="16.5" customHeight="1">
      <c r="A155" s="39"/>
      <c r="B155" s="40"/>
      <c r="C155" s="259" t="s">
        <v>7</v>
      </c>
      <c r="D155" s="259" t="s">
        <v>381</v>
      </c>
      <c r="E155" s="260" t="s">
        <v>1510</v>
      </c>
      <c r="F155" s="261" t="s">
        <v>1511</v>
      </c>
      <c r="G155" s="262" t="s">
        <v>443</v>
      </c>
      <c r="H155" s="263">
        <v>16</v>
      </c>
      <c r="I155" s="264"/>
      <c r="J155" s="265">
        <f>ROUND(I155*H155,2)</f>
        <v>0</v>
      </c>
      <c r="K155" s="261" t="s">
        <v>300</v>
      </c>
      <c r="L155" s="266"/>
      <c r="M155" s="267" t="s">
        <v>19</v>
      </c>
      <c r="N155" s="268" t="s">
        <v>41</v>
      </c>
      <c r="O155" s="85"/>
      <c r="P155" s="215">
        <f>O155*H155</f>
        <v>0</v>
      </c>
      <c r="Q155" s="215">
        <v>0.32800000000000001</v>
      </c>
      <c r="R155" s="215">
        <f>Q155*H155</f>
        <v>5.2480000000000002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183</v>
      </c>
      <c r="AT155" s="217" t="s">
        <v>381</v>
      </c>
      <c r="AU155" s="217" t="s">
        <v>80</v>
      </c>
      <c r="AY155" s="18" t="s">
        <v>154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78</v>
      </c>
      <c r="BK155" s="218">
        <f>ROUND(I155*H155,2)</f>
        <v>0</v>
      </c>
      <c r="BL155" s="18" t="s">
        <v>168</v>
      </c>
      <c r="BM155" s="217" t="s">
        <v>1512</v>
      </c>
    </row>
    <row r="156" s="13" customFormat="1">
      <c r="A156" s="13"/>
      <c r="B156" s="236"/>
      <c r="C156" s="237"/>
      <c r="D156" s="238" t="s">
        <v>322</v>
      </c>
      <c r="E156" s="239" t="s">
        <v>19</v>
      </c>
      <c r="F156" s="240" t="s">
        <v>1513</v>
      </c>
      <c r="G156" s="237"/>
      <c r="H156" s="241">
        <v>16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322</v>
      </c>
      <c r="AU156" s="247" t="s">
        <v>80</v>
      </c>
      <c r="AV156" s="13" t="s">
        <v>80</v>
      </c>
      <c r="AW156" s="13" t="s">
        <v>32</v>
      </c>
      <c r="AX156" s="13" t="s">
        <v>78</v>
      </c>
      <c r="AY156" s="247" t="s">
        <v>154</v>
      </c>
    </row>
    <row r="157" s="2" customFormat="1" ht="16.5" customHeight="1">
      <c r="A157" s="39"/>
      <c r="B157" s="40"/>
      <c r="C157" s="259" t="s">
        <v>410</v>
      </c>
      <c r="D157" s="259" t="s">
        <v>381</v>
      </c>
      <c r="E157" s="260" t="s">
        <v>1514</v>
      </c>
      <c r="F157" s="261" t="s">
        <v>1515</v>
      </c>
      <c r="G157" s="262" t="s">
        <v>443</v>
      </c>
      <c r="H157" s="263">
        <v>16</v>
      </c>
      <c r="I157" s="264"/>
      <c r="J157" s="265">
        <f>ROUND(I157*H157,2)</f>
        <v>0</v>
      </c>
      <c r="K157" s="261" t="s">
        <v>300</v>
      </c>
      <c r="L157" s="266"/>
      <c r="M157" s="267" t="s">
        <v>19</v>
      </c>
      <c r="N157" s="268" t="s">
        <v>41</v>
      </c>
      <c r="O157" s="85"/>
      <c r="P157" s="215">
        <f>O157*H157</f>
        <v>0</v>
      </c>
      <c r="Q157" s="215">
        <v>0.28799999999999998</v>
      </c>
      <c r="R157" s="215">
        <f>Q157*H157</f>
        <v>4.6079999999999997</v>
      </c>
      <c r="S157" s="215">
        <v>0</v>
      </c>
      <c r="T157" s="21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183</v>
      </c>
      <c r="AT157" s="217" t="s">
        <v>381</v>
      </c>
      <c r="AU157" s="217" t="s">
        <v>80</v>
      </c>
      <c r="AY157" s="18" t="s">
        <v>154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78</v>
      </c>
      <c r="BK157" s="218">
        <f>ROUND(I157*H157,2)</f>
        <v>0</v>
      </c>
      <c r="BL157" s="18" t="s">
        <v>168</v>
      </c>
      <c r="BM157" s="217" t="s">
        <v>1516</v>
      </c>
    </row>
    <row r="158" s="13" customFormat="1">
      <c r="A158" s="13"/>
      <c r="B158" s="236"/>
      <c r="C158" s="237"/>
      <c r="D158" s="238" t="s">
        <v>322</v>
      </c>
      <c r="E158" s="239" t="s">
        <v>19</v>
      </c>
      <c r="F158" s="240" t="s">
        <v>1513</v>
      </c>
      <c r="G158" s="237"/>
      <c r="H158" s="241">
        <v>16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322</v>
      </c>
      <c r="AU158" s="247" t="s">
        <v>80</v>
      </c>
      <c r="AV158" s="13" t="s">
        <v>80</v>
      </c>
      <c r="AW158" s="13" t="s">
        <v>32</v>
      </c>
      <c r="AX158" s="13" t="s">
        <v>78</v>
      </c>
      <c r="AY158" s="247" t="s">
        <v>154</v>
      </c>
    </row>
    <row r="159" s="2" customFormat="1" ht="16.5" customHeight="1">
      <c r="A159" s="39"/>
      <c r="B159" s="40"/>
      <c r="C159" s="259" t="s">
        <v>416</v>
      </c>
      <c r="D159" s="259" t="s">
        <v>381</v>
      </c>
      <c r="E159" s="260" t="s">
        <v>1517</v>
      </c>
      <c r="F159" s="261" t="s">
        <v>1518</v>
      </c>
      <c r="G159" s="262" t="s">
        <v>443</v>
      </c>
      <c r="H159" s="263">
        <v>16</v>
      </c>
      <c r="I159" s="264"/>
      <c r="J159" s="265">
        <f>ROUND(I159*H159,2)</f>
        <v>0</v>
      </c>
      <c r="K159" s="261" t="s">
        <v>300</v>
      </c>
      <c r="L159" s="266"/>
      <c r="M159" s="267" t="s">
        <v>19</v>
      </c>
      <c r="N159" s="268" t="s">
        <v>41</v>
      </c>
      <c r="O159" s="85"/>
      <c r="P159" s="215">
        <f>O159*H159</f>
        <v>0</v>
      </c>
      <c r="Q159" s="215">
        <v>0.002</v>
      </c>
      <c r="R159" s="215">
        <f>Q159*H159</f>
        <v>0.032000000000000001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183</v>
      </c>
      <c r="AT159" s="217" t="s">
        <v>381</v>
      </c>
      <c r="AU159" s="217" t="s">
        <v>80</v>
      </c>
      <c r="AY159" s="18" t="s">
        <v>154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78</v>
      </c>
      <c r="BK159" s="218">
        <f>ROUND(I159*H159,2)</f>
        <v>0</v>
      </c>
      <c r="BL159" s="18" t="s">
        <v>168</v>
      </c>
      <c r="BM159" s="217" t="s">
        <v>1519</v>
      </c>
    </row>
    <row r="160" s="13" customFormat="1">
      <c r="A160" s="13"/>
      <c r="B160" s="236"/>
      <c r="C160" s="237"/>
      <c r="D160" s="238" t="s">
        <v>322</v>
      </c>
      <c r="E160" s="239" t="s">
        <v>19</v>
      </c>
      <c r="F160" s="240" t="s">
        <v>1513</v>
      </c>
      <c r="G160" s="237"/>
      <c r="H160" s="241">
        <v>16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322</v>
      </c>
      <c r="AU160" s="247" t="s">
        <v>80</v>
      </c>
      <c r="AV160" s="13" t="s">
        <v>80</v>
      </c>
      <c r="AW160" s="13" t="s">
        <v>32</v>
      </c>
      <c r="AX160" s="13" t="s">
        <v>78</v>
      </c>
      <c r="AY160" s="247" t="s">
        <v>154</v>
      </c>
    </row>
    <row r="161" s="2" customFormat="1" ht="24.15" customHeight="1">
      <c r="A161" s="39"/>
      <c r="B161" s="40"/>
      <c r="C161" s="206" t="s">
        <v>422</v>
      </c>
      <c r="D161" s="206" t="s">
        <v>155</v>
      </c>
      <c r="E161" s="207" t="s">
        <v>1520</v>
      </c>
      <c r="F161" s="208" t="s">
        <v>1521</v>
      </c>
      <c r="G161" s="209" t="s">
        <v>310</v>
      </c>
      <c r="H161" s="210">
        <v>112</v>
      </c>
      <c r="I161" s="211"/>
      <c r="J161" s="212">
        <f>ROUND(I161*H161,2)</f>
        <v>0</v>
      </c>
      <c r="K161" s="208" t="s">
        <v>300</v>
      </c>
      <c r="L161" s="45"/>
      <c r="M161" s="213" t="s">
        <v>19</v>
      </c>
      <c r="N161" s="214" t="s">
        <v>41</v>
      </c>
      <c r="O161" s="85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168</v>
      </c>
      <c r="AT161" s="217" t="s">
        <v>155</v>
      </c>
      <c r="AU161" s="217" t="s">
        <v>80</v>
      </c>
      <c r="AY161" s="18" t="s">
        <v>154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78</v>
      </c>
      <c r="BK161" s="218">
        <f>ROUND(I161*H161,2)</f>
        <v>0</v>
      </c>
      <c r="BL161" s="18" t="s">
        <v>168</v>
      </c>
      <c r="BM161" s="217" t="s">
        <v>1522</v>
      </c>
    </row>
    <row r="162" s="2" customFormat="1">
      <c r="A162" s="39"/>
      <c r="B162" s="40"/>
      <c r="C162" s="41"/>
      <c r="D162" s="231" t="s">
        <v>302</v>
      </c>
      <c r="E162" s="41"/>
      <c r="F162" s="232" t="s">
        <v>1523</v>
      </c>
      <c r="G162" s="41"/>
      <c r="H162" s="41"/>
      <c r="I162" s="233"/>
      <c r="J162" s="41"/>
      <c r="K162" s="41"/>
      <c r="L162" s="45"/>
      <c r="M162" s="234"/>
      <c r="N162" s="23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302</v>
      </c>
      <c r="AU162" s="18" t="s">
        <v>80</v>
      </c>
    </row>
    <row r="163" s="2" customFormat="1" ht="16.5" customHeight="1">
      <c r="A163" s="39"/>
      <c r="B163" s="40"/>
      <c r="C163" s="259" t="s">
        <v>429</v>
      </c>
      <c r="D163" s="259" t="s">
        <v>381</v>
      </c>
      <c r="E163" s="260" t="s">
        <v>1524</v>
      </c>
      <c r="F163" s="261" t="s">
        <v>1525</v>
      </c>
      <c r="G163" s="262" t="s">
        <v>310</v>
      </c>
      <c r="H163" s="263">
        <v>117.59999999999999</v>
      </c>
      <c r="I163" s="264"/>
      <c r="J163" s="265">
        <f>ROUND(I163*H163,2)</f>
        <v>0</v>
      </c>
      <c r="K163" s="261" t="s">
        <v>300</v>
      </c>
      <c r="L163" s="266"/>
      <c r="M163" s="267" t="s">
        <v>19</v>
      </c>
      <c r="N163" s="268" t="s">
        <v>41</v>
      </c>
      <c r="O163" s="85"/>
      <c r="P163" s="215">
        <f>O163*H163</f>
        <v>0</v>
      </c>
      <c r="Q163" s="215">
        <v>0.00027</v>
      </c>
      <c r="R163" s="215">
        <f>Q163*H163</f>
        <v>0.031751999999999996</v>
      </c>
      <c r="S163" s="215">
        <v>0</v>
      </c>
      <c r="T163" s="21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7" t="s">
        <v>183</v>
      </c>
      <c r="AT163" s="217" t="s">
        <v>381</v>
      </c>
      <c r="AU163" s="217" t="s">
        <v>80</v>
      </c>
      <c r="AY163" s="18" t="s">
        <v>154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78</v>
      </c>
      <c r="BK163" s="218">
        <f>ROUND(I163*H163,2)</f>
        <v>0</v>
      </c>
      <c r="BL163" s="18" t="s">
        <v>168</v>
      </c>
      <c r="BM163" s="217" t="s">
        <v>1526</v>
      </c>
    </row>
    <row r="164" s="13" customFormat="1">
      <c r="A164" s="13"/>
      <c r="B164" s="236"/>
      <c r="C164" s="237"/>
      <c r="D164" s="238" t="s">
        <v>322</v>
      </c>
      <c r="E164" s="239" t="s">
        <v>19</v>
      </c>
      <c r="F164" s="240" t="s">
        <v>1527</v>
      </c>
      <c r="G164" s="237"/>
      <c r="H164" s="241">
        <v>117.59999999999999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322</v>
      </c>
      <c r="AU164" s="247" t="s">
        <v>80</v>
      </c>
      <c r="AV164" s="13" t="s">
        <v>80</v>
      </c>
      <c r="AW164" s="13" t="s">
        <v>32</v>
      </c>
      <c r="AX164" s="13" t="s">
        <v>78</v>
      </c>
      <c r="AY164" s="247" t="s">
        <v>154</v>
      </c>
    </row>
    <row r="165" s="2" customFormat="1" ht="24.15" customHeight="1">
      <c r="A165" s="39"/>
      <c r="B165" s="40"/>
      <c r="C165" s="206" t="s">
        <v>435</v>
      </c>
      <c r="D165" s="206" t="s">
        <v>155</v>
      </c>
      <c r="E165" s="207" t="s">
        <v>1528</v>
      </c>
      <c r="F165" s="208" t="s">
        <v>1529</v>
      </c>
      <c r="G165" s="209" t="s">
        <v>443</v>
      </c>
      <c r="H165" s="210">
        <v>16</v>
      </c>
      <c r="I165" s="211"/>
      <c r="J165" s="212">
        <f>ROUND(I165*H165,2)</f>
        <v>0</v>
      </c>
      <c r="K165" s="208" t="s">
        <v>300</v>
      </c>
      <c r="L165" s="45"/>
      <c r="M165" s="213" t="s">
        <v>19</v>
      </c>
      <c r="N165" s="214" t="s">
        <v>41</v>
      </c>
      <c r="O165" s="85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168</v>
      </c>
      <c r="AT165" s="217" t="s">
        <v>155</v>
      </c>
      <c r="AU165" s="217" t="s">
        <v>80</v>
      </c>
      <c r="AY165" s="18" t="s">
        <v>154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78</v>
      </c>
      <c r="BK165" s="218">
        <f>ROUND(I165*H165,2)</f>
        <v>0</v>
      </c>
      <c r="BL165" s="18" t="s">
        <v>168</v>
      </c>
      <c r="BM165" s="217" t="s">
        <v>1530</v>
      </c>
    </row>
    <row r="166" s="2" customFormat="1">
      <c r="A166" s="39"/>
      <c r="B166" s="40"/>
      <c r="C166" s="41"/>
      <c r="D166" s="231" t="s">
        <v>302</v>
      </c>
      <c r="E166" s="41"/>
      <c r="F166" s="232" t="s">
        <v>1531</v>
      </c>
      <c r="G166" s="41"/>
      <c r="H166" s="41"/>
      <c r="I166" s="233"/>
      <c r="J166" s="41"/>
      <c r="K166" s="41"/>
      <c r="L166" s="45"/>
      <c r="M166" s="234"/>
      <c r="N166" s="235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302</v>
      </c>
      <c r="AU166" s="18" t="s">
        <v>80</v>
      </c>
    </row>
    <row r="167" s="2" customFormat="1" ht="16.5" customHeight="1">
      <c r="A167" s="39"/>
      <c r="B167" s="40"/>
      <c r="C167" s="259" t="s">
        <v>440</v>
      </c>
      <c r="D167" s="259" t="s">
        <v>381</v>
      </c>
      <c r="E167" s="260" t="s">
        <v>1532</v>
      </c>
      <c r="F167" s="261" t="s">
        <v>1533</v>
      </c>
      <c r="G167" s="262" t="s">
        <v>443</v>
      </c>
      <c r="H167" s="263">
        <v>16</v>
      </c>
      <c r="I167" s="264"/>
      <c r="J167" s="265">
        <f>ROUND(I167*H167,2)</f>
        <v>0</v>
      </c>
      <c r="K167" s="261" t="s">
        <v>19</v>
      </c>
      <c r="L167" s="266"/>
      <c r="M167" s="267" t="s">
        <v>19</v>
      </c>
      <c r="N167" s="268" t="s">
        <v>41</v>
      </c>
      <c r="O167" s="85"/>
      <c r="P167" s="215">
        <f>O167*H167</f>
        <v>0</v>
      </c>
      <c r="Q167" s="215">
        <v>0.0070000000000000001</v>
      </c>
      <c r="R167" s="215">
        <f>Q167*H167</f>
        <v>0.112</v>
      </c>
      <c r="S167" s="215">
        <v>0</v>
      </c>
      <c r="T167" s="21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183</v>
      </c>
      <c r="AT167" s="217" t="s">
        <v>381</v>
      </c>
      <c r="AU167" s="217" t="s">
        <v>80</v>
      </c>
      <c r="AY167" s="18" t="s">
        <v>154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78</v>
      </c>
      <c r="BK167" s="218">
        <f>ROUND(I167*H167,2)</f>
        <v>0</v>
      </c>
      <c r="BL167" s="18" t="s">
        <v>168</v>
      </c>
      <c r="BM167" s="217" t="s">
        <v>1534</v>
      </c>
    </row>
    <row r="168" s="2" customFormat="1" ht="16.5" customHeight="1">
      <c r="A168" s="39"/>
      <c r="B168" s="40"/>
      <c r="C168" s="259" t="s">
        <v>446</v>
      </c>
      <c r="D168" s="259" t="s">
        <v>381</v>
      </c>
      <c r="E168" s="260" t="s">
        <v>1535</v>
      </c>
      <c r="F168" s="261" t="s">
        <v>1536</v>
      </c>
      <c r="G168" s="262" t="s">
        <v>443</v>
      </c>
      <c r="H168" s="263">
        <v>16</v>
      </c>
      <c r="I168" s="264"/>
      <c r="J168" s="265">
        <f>ROUND(I168*H168,2)</f>
        <v>0</v>
      </c>
      <c r="K168" s="261" t="s">
        <v>19</v>
      </c>
      <c r="L168" s="266"/>
      <c r="M168" s="267" t="s">
        <v>19</v>
      </c>
      <c r="N168" s="268" t="s">
        <v>41</v>
      </c>
      <c r="O168" s="85"/>
      <c r="P168" s="215">
        <f>O168*H168</f>
        <v>0</v>
      </c>
      <c r="Q168" s="215">
        <v>0.00027999999999999998</v>
      </c>
      <c r="R168" s="215">
        <f>Q168*H168</f>
        <v>0.0044799999999999996</v>
      </c>
      <c r="S168" s="215">
        <v>0</v>
      </c>
      <c r="T168" s="21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183</v>
      </c>
      <c r="AT168" s="217" t="s">
        <v>381</v>
      </c>
      <c r="AU168" s="217" t="s">
        <v>80</v>
      </c>
      <c r="AY168" s="18" t="s">
        <v>154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78</v>
      </c>
      <c r="BK168" s="218">
        <f>ROUND(I168*H168,2)</f>
        <v>0</v>
      </c>
      <c r="BL168" s="18" t="s">
        <v>168</v>
      </c>
      <c r="BM168" s="217" t="s">
        <v>1537</v>
      </c>
    </row>
    <row r="169" s="2" customFormat="1" ht="16.5" customHeight="1">
      <c r="A169" s="39"/>
      <c r="B169" s="40"/>
      <c r="C169" s="259" t="s">
        <v>450</v>
      </c>
      <c r="D169" s="259" t="s">
        <v>381</v>
      </c>
      <c r="E169" s="260" t="s">
        <v>1538</v>
      </c>
      <c r="F169" s="261" t="s">
        <v>1539</v>
      </c>
      <c r="G169" s="262" t="s">
        <v>443</v>
      </c>
      <c r="H169" s="263">
        <v>16</v>
      </c>
      <c r="I169" s="264"/>
      <c r="J169" s="265">
        <f>ROUND(I169*H169,2)</f>
        <v>0</v>
      </c>
      <c r="K169" s="261" t="s">
        <v>300</v>
      </c>
      <c r="L169" s="266"/>
      <c r="M169" s="267" t="s">
        <v>19</v>
      </c>
      <c r="N169" s="268" t="s">
        <v>41</v>
      </c>
      <c r="O169" s="85"/>
      <c r="P169" s="215">
        <f>O169*H169</f>
        <v>0</v>
      </c>
      <c r="Q169" s="215">
        <v>0.0030000000000000001</v>
      </c>
      <c r="R169" s="215">
        <f>Q169*H169</f>
        <v>0.048000000000000001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183</v>
      </c>
      <c r="AT169" s="217" t="s">
        <v>381</v>
      </c>
      <c r="AU169" s="217" t="s">
        <v>80</v>
      </c>
      <c r="AY169" s="18" t="s">
        <v>154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78</v>
      </c>
      <c r="BK169" s="218">
        <f>ROUND(I169*H169,2)</f>
        <v>0</v>
      </c>
      <c r="BL169" s="18" t="s">
        <v>168</v>
      </c>
      <c r="BM169" s="217" t="s">
        <v>1540</v>
      </c>
    </row>
    <row r="170" s="2" customFormat="1" ht="16.5" customHeight="1">
      <c r="A170" s="39"/>
      <c r="B170" s="40"/>
      <c r="C170" s="259" t="s">
        <v>454</v>
      </c>
      <c r="D170" s="259" t="s">
        <v>381</v>
      </c>
      <c r="E170" s="260" t="s">
        <v>1541</v>
      </c>
      <c r="F170" s="261" t="s">
        <v>1542</v>
      </c>
      <c r="G170" s="262" t="s">
        <v>443</v>
      </c>
      <c r="H170" s="263">
        <v>16</v>
      </c>
      <c r="I170" s="264"/>
      <c r="J170" s="265">
        <f>ROUND(I170*H170,2)</f>
        <v>0</v>
      </c>
      <c r="K170" s="261" t="s">
        <v>19</v>
      </c>
      <c r="L170" s="266"/>
      <c r="M170" s="267" t="s">
        <v>19</v>
      </c>
      <c r="N170" s="268" t="s">
        <v>41</v>
      </c>
      <c r="O170" s="85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183</v>
      </c>
      <c r="AT170" s="217" t="s">
        <v>381</v>
      </c>
      <c r="AU170" s="217" t="s">
        <v>80</v>
      </c>
      <c r="AY170" s="18" t="s">
        <v>154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78</v>
      </c>
      <c r="BK170" s="218">
        <f>ROUND(I170*H170,2)</f>
        <v>0</v>
      </c>
      <c r="BL170" s="18" t="s">
        <v>168</v>
      </c>
      <c r="BM170" s="217" t="s">
        <v>1543</v>
      </c>
    </row>
    <row r="171" s="2" customFormat="1" ht="16.5" customHeight="1">
      <c r="A171" s="39"/>
      <c r="B171" s="40"/>
      <c r="C171" s="206" t="s">
        <v>458</v>
      </c>
      <c r="D171" s="206" t="s">
        <v>155</v>
      </c>
      <c r="E171" s="207" t="s">
        <v>738</v>
      </c>
      <c r="F171" s="208" t="s">
        <v>739</v>
      </c>
      <c r="G171" s="209" t="s">
        <v>310</v>
      </c>
      <c r="H171" s="210">
        <v>112</v>
      </c>
      <c r="I171" s="211"/>
      <c r="J171" s="212">
        <f>ROUND(I171*H171,2)</f>
        <v>0</v>
      </c>
      <c r="K171" s="208" t="s">
        <v>300</v>
      </c>
      <c r="L171" s="45"/>
      <c r="M171" s="213" t="s">
        <v>19</v>
      </c>
      <c r="N171" s="214" t="s">
        <v>41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168</v>
      </c>
      <c r="AT171" s="217" t="s">
        <v>155</v>
      </c>
      <c r="AU171" s="217" t="s">
        <v>80</v>
      </c>
      <c r="AY171" s="18" t="s">
        <v>154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78</v>
      </c>
      <c r="BK171" s="218">
        <f>ROUND(I171*H171,2)</f>
        <v>0</v>
      </c>
      <c r="BL171" s="18" t="s">
        <v>168</v>
      </c>
      <c r="BM171" s="217" t="s">
        <v>1544</v>
      </c>
    </row>
    <row r="172" s="2" customFormat="1">
      <c r="A172" s="39"/>
      <c r="B172" s="40"/>
      <c r="C172" s="41"/>
      <c r="D172" s="231" t="s">
        <v>302</v>
      </c>
      <c r="E172" s="41"/>
      <c r="F172" s="232" t="s">
        <v>741</v>
      </c>
      <c r="G172" s="41"/>
      <c r="H172" s="41"/>
      <c r="I172" s="233"/>
      <c r="J172" s="41"/>
      <c r="K172" s="41"/>
      <c r="L172" s="45"/>
      <c r="M172" s="234"/>
      <c r="N172" s="23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302</v>
      </c>
      <c r="AU172" s="18" t="s">
        <v>80</v>
      </c>
    </row>
    <row r="173" s="2" customFormat="1" ht="16.5" customHeight="1">
      <c r="A173" s="39"/>
      <c r="B173" s="40"/>
      <c r="C173" s="206" t="s">
        <v>462</v>
      </c>
      <c r="D173" s="206" t="s">
        <v>155</v>
      </c>
      <c r="E173" s="207" t="s">
        <v>1545</v>
      </c>
      <c r="F173" s="208" t="s">
        <v>1546</v>
      </c>
      <c r="G173" s="209" t="s">
        <v>310</v>
      </c>
      <c r="H173" s="210">
        <v>112</v>
      </c>
      <c r="I173" s="211"/>
      <c r="J173" s="212">
        <f>ROUND(I173*H173,2)</f>
        <v>0</v>
      </c>
      <c r="K173" s="208" t="s">
        <v>300</v>
      </c>
      <c r="L173" s="45"/>
      <c r="M173" s="213" t="s">
        <v>19</v>
      </c>
      <c r="N173" s="214" t="s">
        <v>41</v>
      </c>
      <c r="O173" s="85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7" t="s">
        <v>168</v>
      </c>
      <c r="AT173" s="217" t="s">
        <v>155</v>
      </c>
      <c r="AU173" s="217" t="s">
        <v>80</v>
      </c>
      <c r="AY173" s="18" t="s">
        <v>154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78</v>
      </c>
      <c r="BK173" s="218">
        <f>ROUND(I173*H173,2)</f>
        <v>0</v>
      </c>
      <c r="BL173" s="18" t="s">
        <v>168</v>
      </c>
      <c r="BM173" s="217" t="s">
        <v>1547</v>
      </c>
    </row>
    <row r="174" s="2" customFormat="1">
      <c r="A174" s="39"/>
      <c r="B174" s="40"/>
      <c r="C174" s="41"/>
      <c r="D174" s="231" t="s">
        <v>302</v>
      </c>
      <c r="E174" s="41"/>
      <c r="F174" s="232" t="s">
        <v>1548</v>
      </c>
      <c r="G174" s="41"/>
      <c r="H174" s="41"/>
      <c r="I174" s="233"/>
      <c r="J174" s="41"/>
      <c r="K174" s="41"/>
      <c r="L174" s="45"/>
      <c r="M174" s="234"/>
      <c r="N174" s="23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302</v>
      </c>
      <c r="AU174" s="18" t="s">
        <v>80</v>
      </c>
    </row>
    <row r="175" s="2" customFormat="1" ht="16.5" customHeight="1">
      <c r="A175" s="39"/>
      <c r="B175" s="40"/>
      <c r="C175" s="206" t="s">
        <v>466</v>
      </c>
      <c r="D175" s="206" t="s">
        <v>155</v>
      </c>
      <c r="E175" s="207" t="s">
        <v>743</v>
      </c>
      <c r="F175" s="208" t="s">
        <v>744</v>
      </c>
      <c r="G175" s="209" t="s">
        <v>443</v>
      </c>
      <c r="H175" s="210">
        <v>2</v>
      </c>
      <c r="I175" s="211"/>
      <c r="J175" s="212">
        <f>ROUND(I175*H175,2)</f>
        <v>0</v>
      </c>
      <c r="K175" s="208" t="s">
        <v>300</v>
      </c>
      <c r="L175" s="45"/>
      <c r="M175" s="213" t="s">
        <v>19</v>
      </c>
      <c r="N175" s="214" t="s">
        <v>41</v>
      </c>
      <c r="O175" s="85"/>
      <c r="P175" s="215">
        <f>O175*H175</f>
        <v>0</v>
      </c>
      <c r="Q175" s="215">
        <v>0.45937</v>
      </c>
      <c r="R175" s="215">
        <f>Q175*H175</f>
        <v>0.91874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168</v>
      </c>
      <c r="AT175" s="217" t="s">
        <v>155</v>
      </c>
      <c r="AU175" s="217" t="s">
        <v>80</v>
      </c>
      <c r="AY175" s="18" t="s">
        <v>154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78</v>
      </c>
      <c r="BK175" s="218">
        <f>ROUND(I175*H175,2)</f>
        <v>0</v>
      </c>
      <c r="BL175" s="18" t="s">
        <v>168</v>
      </c>
      <c r="BM175" s="217" t="s">
        <v>1549</v>
      </c>
    </row>
    <row r="176" s="2" customFormat="1">
      <c r="A176" s="39"/>
      <c r="B176" s="40"/>
      <c r="C176" s="41"/>
      <c r="D176" s="231" t="s">
        <v>302</v>
      </c>
      <c r="E176" s="41"/>
      <c r="F176" s="232" t="s">
        <v>746</v>
      </c>
      <c r="G176" s="41"/>
      <c r="H176" s="41"/>
      <c r="I176" s="233"/>
      <c r="J176" s="41"/>
      <c r="K176" s="41"/>
      <c r="L176" s="45"/>
      <c r="M176" s="234"/>
      <c r="N176" s="23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302</v>
      </c>
      <c r="AU176" s="18" t="s">
        <v>80</v>
      </c>
    </row>
    <row r="177" s="2" customFormat="1" ht="16.5" customHeight="1">
      <c r="A177" s="39"/>
      <c r="B177" s="40"/>
      <c r="C177" s="206" t="s">
        <v>470</v>
      </c>
      <c r="D177" s="206" t="s">
        <v>155</v>
      </c>
      <c r="E177" s="207" t="s">
        <v>1330</v>
      </c>
      <c r="F177" s="208" t="s">
        <v>1331</v>
      </c>
      <c r="G177" s="209" t="s">
        <v>443</v>
      </c>
      <c r="H177" s="210">
        <v>16</v>
      </c>
      <c r="I177" s="211"/>
      <c r="J177" s="212">
        <f>ROUND(I177*H177,2)</f>
        <v>0</v>
      </c>
      <c r="K177" s="208" t="s">
        <v>300</v>
      </c>
      <c r="L177" s="45"/>
      <c r="M177" s="213" t="s">
        <v>19</v>
      </c>
      <c r="N177" s="214" t="s">
        <v>41</v>
      </c>
      <c r="O177" s="85"/>
      <c r="P177" s="215">
        <f>O177*H177</f>
        <v>0</v>
      </c>
      <c r="Q177" s="215">
        <v>0.040000000000000001</v>
      </c>
      <c r="R177" s="215">
        <f>Q177*H177</f>
        <v>0.64000000000000001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168</v>
      </c>
      <c r="AT177" s="217" t="s">
        <v>155</v>
      </c>
      <c r="AU177" s="217" t="s">
        <v>80</v>
      </c>
      <c r="AY177" s="18" t="s">
        <v>154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78</v>
      </c>
      <c r="BK177" s="218">
        <f>ROUND(I177*H177,2)</f>
        <v>0</v>
      </c>
      <c r="BL177" s="18" t="s">
        <v>168</v>
      </c>
      <c r="BM177" s="217" t="s">
        <v>1550</v>
      </c>
    </row>
    <row r="178" s="2" customFormat="1">
      <c r="A178" s="39"/>
      <c r="B178" s="40"/>
      <c r="C178" s="41"/>
      <c r="D178" s="231" t="s">
        <v>302</v>
      </c>
      <c r="E178" s="41"/>
      <c r="F178" s="232" t="s">
        <v>1333</v>
      </c>
      <c r="G178" s="41"/>
      <c r="H178" s="41"/>
      <c r="I178" s="233"/>
      <c r="J178" s="41"/>
      <c r="K178" s="41"/>
      <c r="L178" s="45"/>
      <c r="M178" s="234"/>
      <c r="N178" s="23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302</v>
      </c>
      <c r="AU178" s="18" t="s">
        <v>80</v>
      </c>
    </row>
    <row r="179" s="2" customFormat="1" ht="16.5" customHeight="1">
      <c r="A179" s="39"/>
      <c r="B179" s="40"/>
      <c r="C179" s="259" t="s">
        <v>475</v>
      </c>
      <c r="D179" s="259" t="s">
        <v>381</v>
      </c>
      <c r="E179" s="260" t="s">
        <v>1334</v>
      </c>
      <c r="F179" s="261" t="s">
        <v>1335</v>
      </c>
      <c r="G179" s="262" t="s">
        <v>443</v>
      </c>
      <c r="H179" s="263">
        <v>16</v>
      </c>
      <c r="I179" s="264"/>
      <c r="J179" s="265">
        <f>ROUND(I179*H179,2)</f>
        <v>0</v>
      </c>
      <c r="K179" s="261" t="s">
        <v>300</v>
      </c>
      <c r="L179" s="266"/>
      <c r="M179" s="267" t="s">
        <v>19</v>
      </c>
      <c r="N179" s="268" t="s">
        <v>41</v>
      </c>
      <c r="O179" s="85"/>
      <c r="P179" s="215">
        <f>O179*H179</f>
        <v>0</v>
      </c>
      <c r="Q179" s="215">
        <v>0.013299999999999999</v>
      </c>
      <c r="R179" s="215">
        <f>Q179*H179</f>
        <v>0.21279999999999999</v>
      </c>
      <c r="S179" s="215">
        <v>0</v>
      </c>
      <c r="T179" s="21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7" t="s">
        <v>183</v>
      </c>
      <c r="AT179" s="217" t="s">
        <v>381</v>
      </c>
      <c r="AU179" s="217" t="s">
        <v>80</v>
      </c>
      <c r="AY179" s="18" t="s">
        <v>154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78</v>
      </c>
      <c r="BK179" s="218">
        <f>ROUND(I179*H179,2)</f>
        <v>0</v>
      </c>
      <c r="BL179" s="18" t="s">
        <v>168</v>
      </c>
      <c r="BM179" s="217" t="s">
        <v>1551</v>
      </c>
    </row>
    <row r="180" s="2" customFormat="1" ht="16.5" customHeight="1">
      <c r="A180" s="39"/>
      <c r="B180" s="40"/>
      <c r="C180" s="259" t="s">
        <v>479</v>
      </c>
      <c r="D180" s="259" t="s">
        <v>381</v>
      </c>
      <c r="E180" s="260" t="s">
        <v>1337</v>
      </c>
      <c r="F180" s="261" t="s">
        <v>1338</v>
      </c>
      <c r="G180" s="262" t="s">
        <v>443</v>
      </c>
      <c r="H180" s="263">
        <v>16</v>
      </c>
      <c r="I180" s="264"/>
      <c r="J180" s="265">
        <f>ROUND(I180*H180,2)</f>
        <v>0</v>
      </c>
      <c r="K180" s="261" t="s">
        <v>300</v>
      </c>
      <c r="L180" s="266"/>
      <c r="M180" s="267" t="s">
        <v>19</v>
      </c>
      <c r="N180" s="268" t="s">
        <v>41</v>
      </c>
      <c r="O180" s="85"/>
      <c r="P180" s="215">
        <f>O180*H180</f>
        <v>0</v>
      </c>
      <c r="Q180" s="215">
        <v>0.00029999999999999997</v>
      </c>
      <c r="R180" s="215">
        <f>Q180*H180</f>
        <v>0.0047999999999999996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183</v>
      </c>
      <c r="AT180" s="217" t="s">
        <v>381</v>
      </c>
      <c r="AU180" s="217" t="s">
        <v>80</v>
      </c>
      <c r="AY180" s="18" t="s">
        <v>154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78</v>
      </c>
      <c r="BK180" s="218">
        <f>ROUND(I180*H180,2)</f>
        <v>0</v>
      </c>
      <c r="BL180" s="18" t="s">
        <v>168</v>
      </c>
      <c r="BM180" s="217" t="s">
        <v>1552</v>
      </c>
    </row>
    <row r="181" s="2" customFormat="1" ht="16.5" customHeight="1">
      <c r="A181" s="39"/>
      <c r="B181" s="40"/>
      <c r="C181" s="206" t="s">
        <v>484</v>
      </c>
      <c r="D181" s="206" t="s">
        <v>155</v>
      </c>
      <c r="E181" s="207" t="s">
        <v>1350</v>
      </c>
      <c r="F181" s="208" t="s">
        <v>1351</v>
      </c>
      <c r="G181" s="209" t="s">
        <v>443</v>
      </c>
      <c r="H181" s="210">
        <v>16</v>
      </c>
      <c r="I181" s="211"/>
      <c r="J181" s="212">
        <f>ROUND(I181*H181,2)</f>
        <v>0</v>
      </c>
      <c r="K181" s="208" t="s">
        <v>300</v>
      </c>
      <c r="L181" s="45"/>
      <c r="M181" s="213" t="s">
        <v>19</v>
      </c>
      <c r="N181" s="214" t="s">
        <v>41</v>
      </c>
      <c r="O181" s="85"/>
      <c r="P181" s="215">
        <f>O181*H181</f>
        <v>0</v>
      </c>
      <c r="Q181" s="215">
        <v>0.00033</v>
      </c>
      <c r="R181" s="215">
        <f>Q181*H181</f>
        <v>0.00528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168</v>
      </c>
      <c r="AT181" s="217" t="s">
        <v>155</v>
      </c>
      <c r="AU181" s="217" t="s">
        <v>80</v>
      </c>
      <c r="AY181" s="18" t="s">
        <v>154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78</v>
      </c>
      <c r="BK181" s="218">
        <f>ROUND(I181*H181,2)</f>
        <v>0</v>
      </c>
      <c r="BL181" s="18" t="s">
        <v>168</v>
      </c>
      <c r="BM181" s="217" t="s">
        <v>1553</v>
      </c>
    </row>
    <row r="182" s="2" customFormat="1">
      <c r="A182" s="39"/>
      <c r="B182" s="40"/>
      <c r="C182" s="41"/>
      <c r="D182" s="231" t="s">
        <v>302</v>
      </c>
      <c r="E182" s="41"/>
      <c r="F182" s="232" t="s">
        <v>1353</v>
      </c>
      <c r="G182" s="41"/>
      <c r="H182" s="41"/>
      <c r="I182" s="233"/>
      <c r="J182" s="41"/>
      <c r="K182" s="41"/>
      <c r="L182" s="45"/>
      <c r="M182" s="234"/>
      <c r="N182" s="23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302</v>
      </c>
      <c r="AU182" s="18" t="s">
        <v>80</v>
      </c>
    </row>
    <row r="183" s="2" customFormat="1" ht="16.5" customHeight="1">
      <c r="A183" s="39"/>
      <c r="B183" s="40"/>
      <c r="C183" s="206" t="s">
        <v>488</v>
      </c>
      <c r="D183" s="206" t="s">
        <v>155</v>
      </c>
      <c r="E183" s="207" t="s">
        <v>766</v>
      </c>
      <c r="F183" s="208" t="s">
        <v>767</v>
      </c>
      <c r="G183" s="209" t="s">
        <v>310</v>
      </c>
      <c r="H183" s="210">
        <v>112</v>
      </c>
      <c r="I183" s="211"/>
      <c r="J183" s="212">
        <f>ROUND(I183*H183,2)</f>
        <v>0</v>
      </c>
      <c r="K183" s="208" t="s">
        <v>300</v>
      </c>
      <c r="L183" s="45"/>
      <c r="M183" s="213" t="s">
        <v>19</v>
      </c>
      <c r="N183" s="214" t="s">
        <v>41</v>
      </c>
      <c r="O183" s="85"/>
      <c r="P183" s="215">
        <f>O183*H183</f>
        <v>0</v>
      </c>
      <c r="Q183" s="215">
        <v>0.00020000000000000001</v>
      </c>
      <c r="R183" s="215">
        <f>Q183*H183</f>
        <v>0.0224</v>
      </c>
      <c r="S183" s="215">
        <v>0</v>
      </c>
      <c r="T183" s="21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7" t="s">
        <v>168</v>
      </c>
      <c r="AT183" s="217" t="s">
        <v>155</v>
      </c>
      <c r="AU183" s="217" t="s">
        <v>80</v>
      </c>
      <c r="AY183" s="18" t="s">
        <v>154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78</v>
      </c>
      <c r="BK183" s="218">
        <f>ROUND(I183*H183,2)</f>
        <v>0</v>
      </c>
      <c r="BL183" s="18" t="s">
        <v>168</v>
      </c>
      <c r="BM183" s="217" t="s">
        <v>1554</v>
      </c>
    </row>
    <row r="184" s="2" customFormat="1">
      <c r="A184" s="39"/>
      <c r="B184" s="40"/>
      <c r="C184" s="41"/>
      <c r="D184" s="231" t="s">
        <v>302</v>
      </c>
      <c r="E184" s="41"/>
      <c r="F184" s="232" t="s">
        <v>769</v>
      </c>
      <c r="G184" s="41"/>
      <c r="H184" s="41"/>
      <c r="I184" s="233"/>
      <c r="J184" s="41"/>
      <c r="K184" s="41"/>
      <c r="L184" s="45"/>
      <c r="M184" s="234"/>
      <c r="N184" s="235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302</v>
      </c>
      <c r="AU184" s="18" t="s">
        <v>80</v>
      </c>
    </row>
    <row r="185" s="2" customFormat="1" ht="16.5" customHeight="1">
      <c r="A185" s="39"/>
      <c r="B185" s="40"/>
      <c r="C185" s="206" t="s">
        <v>492</v>
      </c>
      <c r="D185" s="206" t="s">
        <v>155</v>
      </c>
      <c r="E185" s="207" t="s">
        <v>771</v>
      </c>
      <c r="F185" s="208" t="s">
        <v>772</v>
      </c>
      <c r="G185" s="209" t="s">
        <v>310</v>
      </c>
      <c r="H185" s="210">
        <v>112</v>
      </c>
      <c r="I185" s="211"/>
      <c r="J185" s="212">
        <f>ROUND(I185*H185,2)</f>
        <v>0</v>
      </c>
      <c r="K185" s="208" t="s">
        <v>300</v>
      </c>
      <c r="L185" s="45"/>
      <c r="M185" s="213" t="s">
        <v>19</v>
      </c>
      <c r="N185" s="214" t="s">
        <v>41</v>
      </c>
      <c r="O185" s="85"/>
      <c r="P185" s="215">
        <f>O185*H185</f>
        <v>0</v>
      </c>
      <c r="Q185" s="215">
        <v>9.0000000000000006E-05</v>
      </c>
      <c r="R185" s="215">
        <f>Q185*H185</f>
        <v>0.01008</v>
      </c>
      <c r="S185" s="215">
        <v>0</v>
      </c>
      <c r="T185" s="21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7" t="s">
        <v>168</v>
      </c>
      <c r="AT185" s="217" t="s">
        <v>155</v>
      </c>
      <c r="AU185" s="217" t="s">
        <v>80</v>
      </c>
      <c r="AY185" s="18" t="s">
        <v>154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78</v>
      </c>
      <c r="BK185" s="218">
        <f>ROUND(I185*H185,2)</f>
        <v>0</v>
      </c>
      <c r="BL185" s="18" t="s">
        <v>168</v>
      </c>
      <c r="BM185" s="217" t="s">
        <v>1555</v>
      </c>
    </row>
    <row r="186" s="2" customFormat="1">
      <c r="A186" s="39"/>
      <c r="B186" s="40"/>
      <c r="C186" s="41"/>
      <c r="D186" s="231" t="s">
        <v>302</v>
      </c>
      <c r="E186" s="41"/>
      <c r="F186" s="232" t="s">
        <v>774</v>
      </c>
      <c r="G186" s="41"/>
      <c r="H186" s="41"/>
      <c r="I186" s="233"/>
      <c r="J186" s="41"/>
      <c r="K186" s="41"/>
      <c r="L186" s="45"/>
      <c r="M186" s="234"/>
      <c r="N186" s="23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302</v>
      </c>
      <c r="AU186" s="18" t="s">
        <v>80</v>
      </c>
    </row>
    <row r="187" s="2" customFormat="1" ht="16.5" customHeight="1">
      <c r="A187" s="39"/>
      <c r="B187" s="40"/>
      <c r="C187" s="206" t="s">
        <v>497</v>
      </c>
      <c r="D187" s="206" t="s">
        <v>155</v>
      </c>
      <c r="E187" s="207" t="s">
        <v>1556</v>
      </c>
      <c r="F187" s="208" t="s">
        <v>1557</v>
      </c>
      <c r="G187" s="209" t="s">
        <v>943</v>
      </c>
      <c r="H187" s="210">
        <v>16</v>
      </c>
      <c r="I187" s="211"/>
      <c r="J187" s="212">
        <f>ROUND(I187*H187,2)</f>
        <v>0</v>
      </c>
      <c r="K187" s="208" t="s">
        <v>19</v>
      </c>
      <c r="L187" s="45"/>
      <c r="M187" s="213" t="s">
        <v>19</v>
      </c>
      <c r="N187" s="214" t="s">
        <v>41</v>
      </c>
      <c r="O187" s="85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7" t="s">
        <v>168</v>
      </c>
      <c r="AT187" s="217" t="s">
        <v>155</v>
      </c>
      <c r="AU187" s="217" t="s">
        <v>80</v>
      </c>
      <c r="AY187" s="18" t="s">
        <v>154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78</v>
      </c>
      <c r="BK187" s="218">
        <f>ROUND(I187*H187,2)</f>
        <v>0</v>
      </c>
      <c r="BL187" s="18" t="s">
        <v>168</v>
      </c>
      <c r="BM187" s="217" t="s">
        <v>1558</v>
      </c>
    </row>
    <row r="188" s="11" customFormat="1" ht="22.8" customHeight="1">
      <c r="A188" s="11"/>
      <c r="B188" s="192"/>
      <c r="C188" s="193"/>
      <c r="D188" s="194" t="s">
        <v>69</v>
      </c>
      <c r="E188" s="229" t="s">
        <v>524</v>
      </c>
      <c r="F188" s="229" t="s">
        <v>525</v>
      </c>
      <c r="G188" s="193"/>
      <c r="H188" s="193"/>
      <c r="I188" s="196"/>
      <c r="J188" s="230">
        <f>BK188</f>
        <v>0</v>
      </c>
      <c r="K188" s="193"/>
      <c r="L188" s="198"/>
      <c r="M188" s="199"/>
      <c r="N188" s="200"/>
      <c r="O188" s="200"/>
      <c r="P188" s="201">
        <f>SUM(P189:P190)</f>
        <v>0</v>
      </c>
      <c r="Q188" s="200"/>
      <c r="R188" s="201">
        <f>SUM(R189:R190)</f>
        <v>0</v>
      </c>
      <c r="S188" s="200"/>
      <c r="T188" s="202">
        <f>SUM(T189:T190)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03" t="s">
        <v>78</v>
      </c>
      <c r="AT188" s="204" t="s">
        <v>69</v>
      </c>
      <c r="AU188" s="204" t="s">
        <v>78</v>
      </c>
      <c r="AY188" s="203" t="s">
        <v>154</v>
      </c>
      <c r="BK188" s="205">
        <f>SUM(BK189:BK190)</f>
        <v>0</v>
      </c>
    </row>
    <row r="189" s="2" customFormat="1" ht="24.15" customHeight="1">
      <c r="A189" s="39"/>
      <c r="B189" s="40"/>
      <c r="C189" s="206" t="s">
        <v>503</v>
      </c>
      <c r="D189" s="206" t="s">
        <v>155</v>
      </c>
      <c r="E189" s="207" t="s">
        <v>527</v>
      </c>
      <c r="F189" s="208" t="s">
        <v>528</v>
      </c>
      <c r="G189" s="209" t="s">
        <v>384</v>
      </c>
      <c r="H189" s="210">
        <v>95.548000000000002</v>
      </c>
      <c r="I189" s="211"/>
      <c r="J189" s="212">
        <f>ROUND(I189*H189,2)</f>
        <v>0</v>
      </c>
      <c r="K189" s="208" t="s">
        <v>300</v>
      </c>
      <c r="L189" s="45"/>
      <c r="M189" s="213" t="s">
        <v>19</v>
      </c>
      <c r="N189" s="214" t="s">
        <v>41</v>
      </c>
      <c r="O189" s="85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7" t="s">
        <v>168</v>
      </c>
      <c r="AT189" s="217" t="s">
        <v>155</v>
      </c>
      <c r="AU189" s="217" t="s">
        <v>80</v>
      </c>
      <c r="AY189" s="18" t="s">
        <v>154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8" t="s">
        <v>78</v>
      </c>
      <c r="BK189" s="218">
        <f>ROUND(I189*H189,2)</f>
        <v>0</v>
      </c>
      <c r="BL189" s="18" t="s">
        <v>168</v>
      </c>
      <c r="BM189" s="217" t="s">
        <v>1559</v>
      </c>
    </row>
    <row r="190" s="2" customFormat="1">
      <c r="A190" s="39"/>
      <c r="B190" s="40"/>
      <c r="C190" s="41"/>
      <c r="D190" s="231" t="s">
        <v>302</v>
      </c>
      <c r="E190" s="41"/>
      <c r="F190" s="232" t="s">
        <v>530</v>
      </c>
      <c r="G190" s="41"/>
      <c r="H190" s="41"/>
      <c r="I190" s="233"/>
      <c r="J190" s="41"/>
      <c r="K190" s="41"/>
      <c r="L190" s="45"/>
      <c r="M190" s="269"/>
      <c r="N190" s="270"/>
      <c r="O190" s="221"/>
      <c r="P190" s="221"/>
      <c r="Q190" s="221"/>
      <c r="R190" s="221"/>
      <c r="S190" s="221"/>
      <c r="T190" s="271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302</v>
      </c>
      <c r="AU190" s="18" t="s">
        <v>80</v>
      </c>
    </row>
    <row r="191" s="2" customFormat="1" ht="6.96" customHeight="1">
      <c r="A191" s="39"/>
      <c r="B191" s="60"/>
      <c r="C191" s="61"/>
      <c r="D191" s="61"/>
      <c r="E191" s="61"/>
      <c r="F191" s="61"/>
      <c r="G191" s="61"/>
      <c r="H191" s="61"/>
      <c r="I191" s="61"/>
      <c r="J191" s="61"/>
      <c r="K191" s="61"/>
      <c r="L191" s="45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</row>
  </sheetData>
  <sheetProtection sheet="1" autoFilter="0" formatColumns="0" formatRows="0" objects="1" scenarios="1" spinCount="100000" saltValue="Dm58PsYs1Xy/LcTgCULfi1yRAzoWfDmgeGQx6cFNvt6Go4+5CTK99Miq2ATVOuRP14NtkTHc4pWAg7kF58rG7A==" hashValue="eziRKXRwFDzOUV0ZK+By0fcMHk776N/ebhsxOdnsxLnpkh9QS7ndlxIm/wVfsIN1HJ0NEoyPZUf/+NZHQCDmPA==" algorithmName="SHA-512" password="CC35"/>
  <autoFilter ref="C84:K19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132354204"/>
    <hyperlink ref="F92" r:id="rId2" display="https://podminky.urs.cz/item/CS_URS_2025_02/132454204"/>
    <hyperlink ref="F95" r:id="rId3" display="https://podminky.urs.cz/item/CS_URS_2025_02/132554204"/>
    <hyperlink ref="F98" r:id="rId4" display="https://podminky.urs.cz/item/CS_URS_2025_02/151101102"/>
    <hyperlink ref="F102" r:id="rId5" display="https://podminky.urs.cz/item/CS_URS_2025_02/151101112"/>
    <hyperlink ref="F106" r:id="rId6" display="https://podminky.urs.cz/item/CS_URS_2025_02/162351123"/>
    <hyperlink ref="F109" r:id="rId7" display="https://podminky.urs.cz/item/CS_URS_2025_02/162751157"/>
    <hyperlink ref="F112" r:id="rId8" display="https://podminky.urs.cz/item/CS_URS_2025_02/167151112"/>
    <hyperlink ref="F115" r:id="rId9" display="https://podminky.urs.cz/item/CS_URS_2025_02/171201201"/>
    <hyperlink ref="F118" r:id="rId10" display="https://podminky.urs.cz/item/CS_URS_2025_02/174151101"/>
    <hyperlink ref="F121" r:id="rId11" display="https://podminky.urs.cz/item/CS_URS_2025_02/175151101"/>
    <hyperlink ref="F128" r:id="rId12" display="https://podminky.urs.cz/item/CS_URS_2025_02/181951114"/>
    <hyperlink ref="F132" r:id="rId13" display="https://podminky.urs.cz/item/CS_URS_2025_02/271532212"/>
    <hyperlink ref="F136" r:id="rId14" display="https://podminky.urs.cz/item/CS_URS_2025_02/273321511"/>
    <hyperlink ref="F140" r:id="rId15" display="https://podminky.urs.cz/item/CS_URS_2025_02/273351121"/>
    <hyperlink ref="F143" r:id="rId16" display="https://podminky.urs.cz/item/CS_URS_2025_02/273351122"/>
    <hyperlink ref="F146" r:id="rId17" display="https://podminky.urs.cz/item/CS_URS_2025_02/273362021"/>
    <hyperlink ref="F150" r:id="rId18" display="https://podminky.urs.cz/item/CS_URS_2025_02/451573111"/>
    <hyperlink ref="F162" r:id="rId19" display="https://podminky.urs.cz/item/CS_URS_2025_02/871161211"/>
    <hyperlink ref="F166" r:id="rId20" display="https://podminky.urs.cz/item/CS_URS_2025_02/891249111"/>
    <hyperlink ref="F172" r:id="rId21" display="https://podminky.urs.cz/item/CS_URS_2025_02/892241111"/>
    <hyperlink ref="F174" r:id="rId22" display="https://podminky.urs.cz/item/CS_URS_2025_02/892233122"/>
    <hyperlink ref="F176" r:id="rId23" display="https://podminky.urs.cz/item/CS_URS_2025_02/892372111"/>
    <hyperlink ref="F178" r:id="rId24" display="https://podminky.urs.cz/item/CS_URS_2025_02/899401112"/>
    <hyperlink ref="F182" r:id="rId25" display="https://podminky.urs.cz/item/CS_URS_2025_02/899712111"/>
    <hyperlink ref="F184" r:id="rId26" display="https://podminky.urs.cz/item/CS_URS_2025_02/899721112"/>
    <hyperlink ref="F186" r:id="rId27" display="https://podminky.urs.cz/item/CS_URS_2025_02/899722113"/>
    <hyperlink ref="F190" r:id="rId28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1560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28. 8. 2025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19</v>
      </c>
      <c r="F24" s="39"/>
      <c r="G24" s="39"/>
      <c r="H24" s="39"/>
      <c r="I24" s="143" t="s">
        <v>28</v>
      </c>
      <c r="J24" s="134" t="s">
        <v>287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3" t="s">
        <v>41</v>
      </c>
      <c r="F33" s="157">
        <f>ROUND((SUM(BE86:BE167)),  2)</f>
        <v>0</v>
      </c>
      <c r="G33" s="39"/>
      <c r="H33" s="39"/>
      <c r="I33" s="158">
        <v>0.20999999999999999</v>
      </c>
      <c r="J33" s="157">
        <f>ROUND(((SUM(BE86:BE167))*I33),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57">
        <f>ROUND((SUM(BF86:BF167)),  2)</f>
        <v>0</v>
      </c>
      <c r="G34" s="39"/>
      <c r="H34" s="39"/>
      <c r="I34" s="158">
        <v>0.12</v>
      </c>
      <c r="J34" s="157">
        <f>ROUND(((SUM(BF86:BF167))*I34),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57">
        <f>ROUND((SUM(BG86:BG167)),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57">
        <f>ROUND((SUM(BH86:BH167)),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ROUND((SUM(BI86:BI167)),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Ořechov - inženýrské sítě pro zástavbu RD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09 - Přeložka vodovodů a kabelů VAS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Ořechov</v>
      </c>
      <c r="G52" s="41"/>
      <c r="H52" s="41"/>
      <c r="I52" s="33" t="s">
        <v>23</v>
      </c>
      <c r="J52" s="73" t="str">
        <f>IF(J12="","",J12)</f>
        <v>28. 8. 2025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/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68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s="9" customFormat="1" ht="24.96" customHeight="1">
      <c r="A60" s="9"/>
      <c r="B60" s="175"/>
      <c r="C60" s="176"/>
      <c r="D60" s="177" t="s">
        <v>288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126"/>
      <c r="D61" s="225" t="s">
        <v>289</v>
      </c>
      <c r="E61" s="226"/>
      <c r="F61" s="226"/>
      <c r="G61" s="226"/>
      <c r="H61" s="226"/>
      <c r="I61" s="226"/>
      <c r="J61" s="227">
        <f>J88</f>
        <v>0</v>
      </c>
      <c r="K61" s="126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4"/>
      <c r="C62" s="126"/>
      <c r="D62" s="225" t="s">
        <v>290</v>
      </c>
      <c r="E62" s="226"/>
      <c r="F62" s="226"/>
      <c r="G62" s="226"/>
      <c r="H62" s="226"/>
      <c r="I62" s="226"/>
      <c r="J62" s="227">
        <f>J131</f>
        <v>0</v>
      </c>
      <c r="K62" s="126"/>
      <c r="L62" s="22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4"/>
      <c r="C63" s="126"/>
      <c r="D63" s="225" t="s">
        <v>291</v>
      </c>
      <c r="E63" s="226"/>
      <c r="F63" s="226"/>
      <c r="G63" s="226"/>
      <c r="H63" s="226"/>
      <c r="I63" s="226"/>
      <c r="J63" s="227">
        <f>J135</f>
        <v>0</v>
      </c>
      <c r="K63" s="126"/>
      <c r="L63" s="22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4"/>
      <c r="C64" s="126"/>
      <c r="D64" s="225" t="s">
        <v>293</v>
      </c>
      <c r="E64" s="226"/>
      <c r="F64" s="226"/>
      <c r="G64" s="226"/>
      <c r="H64" s="226"/>
      <c r="I64" s="226"/>
      <c r="J64" s="227">
        <f>J161</f>
        <v>0</v>
      </c>
      <c r="K64" s="126"/>
      <c r="L64" s="228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9" customFormat="1" ht="24.96" customHeight="1">
      <c r="A65" s="9"/>
      <c r="B65" s="175"/>
      <c r="C65" s="176"/>
      <c r="D65" s="177" t="s">
        <v>816</v>
      </c>
      <c r="E65" s="178"/>
      <c r="F65" s="178"/>
      <c r="G65" s="178"/>
      <c r="H65" s="178"/>
      <c r="I65" s="178"/>
      <c r="J65" s="179">
        <f>J164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2" customFormat="1" ht="19.92" customHeight="1">
      <c r="A66" s="12"/>
      <c r="B66" s="224"/>
      <c r="C66" s="126"/>
      <c r="D66" s="225" t="s">
        <v>1561</v>
      </c>
      <c r="E66" s="226"/>
      <c r="F66" s="226"/>
      <c r="G66" s="226"/>
      <c r="H66" s="226"/>
      <c r="I66" s="226"/>
      <c r="J66" s="227">
        <f>J165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138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Ořechov - inženýrské sítě pro zástavbu RD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131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09 - Přeložka vodovodů a kabelů VAS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Ořechov</v>
      </c>
      <c r="G80" s="41"/>
      <c r="H80" s="41"/>
      <c r="I80" s="33" t="s">
        <v>23</v>
      </c>
      <c r="J80" s="73" t="str">
        <f>IF(J12="","",J12)</f>
        <v>28. 8. 2025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31</v>
      </c>
      <c r="J82" s="37" t="str">
        <f>E21</f>
        <v xml:space="preserve"> 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33</v>
      </c>
      <c r="J83" s="37" t="str">
        <f>E24</f>
        <v/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81"/>
      <c r="B85" s="182"/>
      <c r="C85" s="183" t="s">
        <v>139</v>
      </c>
      <c r="D85" s="184" t="s">
        <v>55</v>
      </c>
      <c r="E85" s="184" t="s">
        <v>51</v>
      </c>
      <c r="F85" s="184" t="s">
        <v>52</v>
      </c>
      <c r="G85" s="184" t="s">
        <v>140</v>
      </c>
      <c r="H85" s="184" t="s">
        <v>141</v>
      </c>
      <c r="I85" s="184" t="s">
        <v>142</v>
      </c>
      <c r="J85" s="184" t="s">
        <v>135</v>
      </c>
      <c r="K85" s="185" t="s">
        <v>143</v>
      </c>
      <c r="L85" s="186"/>
      <c r="M85" s="93" t="s">
        <v>19</v>
      </c>
      <c r="N85" s="94" t="s">
        <v>40</v>
      </c>
      <c r="O85" s="94" t="s">
        <v>144</v>
      </c>
      <c r="P85" s="94" t="s">
        <v>145</v>
      </c>
      <c r="Q85" s="94" t="s">
        <v>146</v>
      </c>
      <c r="R85" s="94" t="s">
        <v>147</v>
      </c>
      <c r="S85" s="94" t="s">
        <v>148</v>
      </c>
      <c r="T85" s="95" t="s">
        <v>149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9"/>
      <c r="B86" s="40"/>
      <c r="C86" s="100" t="s">
        <v>150</v>
      </c>
      <c r="D86" s="41"/>
      <c r="E86" s="41"/>
      <c r="F86" s="41"/>
      <c r="G86" s="41"/>
      <c r="H86" s="41"/>
      <c r="I86" s="41"/>
      <c r="J86" s="187">
        <f>BK86</f>
        <v>0</v>
      </c>
      <c r="K86" s="41"/>
      <c r="L86" s="45"/>
      <c r="M86" s="96"/>
      <c r="N86" s="188"/>
      <c r="O86" s="97"/>
      <c r="P86" s="189">
        <f>P87+P164</f>
        <v>0</v>
      </c>
      <c r="Q86" s="97"/>
      <c r="R86" s="189">
        <f>R87+R164</f>
        <v>12.978940000000002</v>
      </c>
      <c r="S86" s="97"/>
      <c r="T86" s="190">
        <f>T87+T164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69</v>
      </c>
      <c r="AU86" s="18" t="s">
        <v>136</v>
      </c>
      <c r="BK86" s="191">
        <f>BK87+BK164</f>
        <v>0</v>
      </c>
    </row>
    <row r="87" s="11" customFormat="1" ht="25.92" customHeight="1">
      <c r="A87" s="11"/>
      <c r="B87" s="192"/>
      <c r="C87" s="193"/>
      <c r="D87" s="194" t="s">
        <v>69</v>
      </c>
      <c r="E87" s="195" t="s">
        <v>294</v>
      </c>
      <c r="F87" s="195" t="s">
        <v>295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P88+P131+P135+P161</f>
        <v>0</v>
      </c>
      <c r="Q87" s="200"/>
      <c r="R87" s="201">
        <f>R88+R131+R135+R161</f>
        <v>12.978940000000002</v>
      </c>
      <c r="S87" s="200"/>
      <c r="T87" s="202">
        <f>T88+T131+T135+T161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3" t="s">
        <v>78</v>
      </c>
      <c r="AT87" s="204" t="s">
        <v>69</v>
      </c>
      <c r="AU87" s="204" t="s">
        <v>70</v>
      </c>
      <c r="AY87" s="203" t="s">
        <v>154</v>
      </c>
      <c r="BK87" s="205">
        <f>BK88+BK131+BK135+BK161</f>
        <v>0</v>
      </c>
    </row>
    <row r="88" s="11" customFormat="1" ht="22.8" customHeight="1">
      <c r="A88" s="11"/>
      <c r="B88" s="192"/>
      <c r="C88" s="193"/>
      <c r="D88" s="194" t="s">
        <v>69</v>
      </c>
      <c r="E88" s="229" t="s">
        <v>78</v>
      </c>
      <c r="F88" s="229" t="s">
        <v>296</v>
      </c>
      <c r="G88" s="193"/>
      <c r="H88" s="193"/>
      <c r="I88" s="196"/>
      <c r="J88" s="230">
        <f>BK88</f>
        <v>0</v>
      </c>
      <c r="K88" s="193"/>
      <c r="L88" s="198"/>
      <c r="M88" s="199"/>
      <c r="N88" s="200"/>
      <c r="O88" s="200"/>
      <c r="P88" s="201">
        <f>SUM(P89:P130)</f>
        <v>0</v>
      </c>
      <c r="Q88" s="200"/>
      <c r="R88" s="201">
        <f>SUM(R89:R130)</f>
        <v>12.000950000000001</v>
      </c>
      <c r="S88" s="200"/>
      <c r="T88" s="202">
        <f>SUM(T89:T130)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3" t="s">
        <v>78</v>
      </c>
      <c r="AT88" s="204" t="s">
        <v>69</v>
      </c>
      <c r="AU88" s="204" t="s">
        <v>78</v>
      </c>
      <c r="AY88" s="203" t="s">
        <v>154</v>
      </c>
      <c r="BK88" s="205">
        <f>SUM(BK89:BK130)</f>
        <v>0</v>
      </c>
    </row>
    <row r="89" s="2" customFormat="1" ht="49.05" customHeight="1">
      <c r="A89" s="39"/>
      <c r="B89" s="40"/>
      <c r="C89" s="206" t="s">
        <v>78</v>
      </c>
      <c r="D89" s="206" t="s">
        <v>155</v>
      </c>
      <c r="E89" s="207" t="s">
        <v>308</v>
      </c>
      <c r="F89" s="208" t="s">
        <v>309</v>
      </c>
      <c r="G89" s="209" t="s">
        <v>310</v>
      </c>
      <c r="H89" s="210">
        <v>15</v>
      </c>
      <c r="I89" s="211"/>
      <c r="J89" s="212">
        <f>ROUND(I89*H89,2)</f>
        <v>0</v>
      </c>
      <c r="K89" s="208" t="s">
        <v>300</v>
      </c>
      <c r="L89" s="45"/>
      <c r="M89" s="213" t="s">
        <v>19</v>
      </c>
      <c r="N89" s="214" t="s">
        <v>41</v>
      </c>
      <c r="O89" s="85"/>
      <c r="P89" s="215">
        <f>O89*H89</f>
        <v>0</v>
      </c>
      <c r="Q89" s="215">
        <v>0.036900000000000002</v>
      </c>
      <c r="R89" s="215">
        <f>Q89*H89</f>
        <v>0.55349999999999999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168</v>
      </c>
      <c r="AT89" s="217" t="s">
        <v>155</v>
      </c>
      <c r="AU89" s="217" t="s">
        <v>80</v>
      </c>
      <c r="AY89" s="18" t="s">
        <v>154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78</v>
      </c>
      <c r="BK89" s="218">
        <f>ROUND(I89*H89,2)</f>
        <v>0</v>
      </c>
      <c r="BL89" s="18" t="s">
        <v>168</v>
      </c>
      <c r="BM89" s="217" t="s">
        <v>1562</v>
      </c>
    </row>
    <row r="90" s="2" customFormat="1">
      <c r="A90" s="39"/>
      <c r="B90" s="40"/>
      <c r="C90" s="41"/>
      <c r="D90" s="231" t="s">
        <v>302</v>
      </c>
      <c r="E90" s="41"/>
      <c r="F90" s="232" t="s">
        <v>312</v>
      </c>
      <c r="G90" s="41"/>
      <c r="H90" s="41"/>
      <c r="I90" s="233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302</v>
      </c>
      <c r="AU90" s="18" t="s">
        <v>80</v>
      </c>
    </row>
    <row r="91" s="2" customFormat="1" ht="49.05" customHeight="1">
      <c r="A91" s="39"/>
      <c r="B91" s="40"/>
      <c r="C91" s="206" t="s">
        <v>80</v>
      </c>
      <c r="D91" s="206" t="s">
        <v>155</v>
      </c>
      <c r="E91" s="207" t="s">
        <v>536</v>
      </c>
      <c r="F91" s="208" t="s">
        <v>537</v>
      </c>
      <c r="G91" s="209" t="s">
        <v>310</v>
      </c>
      <c r="H91" s="210">
        <v>15</v>
      </c>
      <c r="I91" s="211"/>
      <c r="J91" s="212">
        <f>ROUND(I91*H91,2)</f>
        <v>0</v>
      </c>
      <c r="K91" s="208" t="s">
        <v>300</v>
      </c>
      <c r="L91" s="45"/>
      <c r="M91" s="213" t="s">
        <v>19</v>
      </c>
      <c r="N91" s="214" t="s">
        <v>41</v>
      </c>
      <c r="O91" s="85"/>
      <c r="P91" s="215">
        <f>O91*H91</f>
        <v>0</v>
      </c>
      <c r="Q91" s="215">
        <v>0.01269</v>
      </c>
      <c r="R91" s="215">
        <f>Q91*H91</f>
        <v>0.19034999999999999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168</v>
      </c>
      <c r="AT91" s="217" t="s">
        <v>155</v>
      </c>
      <c r="AU91" s="217" t="s">
        <v>80</v>
      </c>
      <c r="AY91" s="18" t="s">
        <v>154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78</v>
      </c>
      <c r="BK91" s="218">
        <f>ROUND(I91*H91,2)</f>
        <v>0</v>
      </c>
      <c r="BL91" s="18" t="s">
        <v>168</v>
      </c>
      <c r="BM91" s="217" t="s">
        <v>1563</v>
      </c>
    </row>
    <row r="92" s="2" customFormat="1">
      <c r="A92" s="39"/>
      <c r="B92" s="40"/>
      <c r="C92" s="41"/>
      <c r="D92" s="231" t="s">
        <v>302</v>
      </c>
      <c r="E92" s="41"/>
      <c r="F92" s="232" t="s">
        <v>539</v>
      </c>
      <c r="G92" s="41"/>
      <c r="H92" s="41"/>
      <c r="I92" s="233"/>
      <c r="J92" s="41"/>
      <c r="K92" s="41"/>
      <c r="L92" s="45"/>
      <c r="M92" s="234"/>
      <c r="N92" s="23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302</v>
      </c>
      <c r="AU92" s="18" t="s">
        <v>80</v>
      </c>
    </row>
    <row r="93" s="2" customFormat="1" ht="24.15" customHeight="1">
      <c r="A93" s="39"/>
      <c r="B93" s="40"/>
      <c r="C93" s="206" t="s">
        <v>164</v>
      </c>
      <c r="D93" s="206" t="s">
        <v>155</v>
      </c>
      <c r="E93" s="207" t="s">
        <v>1564</v>
      </c>
      <c r="F93" s="208" t="s">
        <v>1565</v>
      </c>
      <c r="G93" s="209" t="s">
        <v>319</v>
      </c>
      <c r="H93" s="210">
        <v>12.6</v>
      </c>
      <c r="I93" s="211"/>
      <c r="J93" s="212">
        <f>ROUND(I93*H93,2)</f>
        <v>0</v>
      </c>
      <c r="K93" s="208" t="s">
        <v>300</v>
      </c>
      <c r="L93" s="45"/>
      <c r="M93" s="213" t="s">
        <v>19</v>
      </c>
      <c r="N93" s="214" t="s">
        <v>41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168</v>
      </c>
      <c r="AT93" s="217" t="s">
        <v>155</v>
      </c>
      <c r="AU93" s="217" t="s">
        <v>80</v>
      </c>
      <c r="AY93" s="18" t="s">
        <v>154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78</v>
      </c>
      <c r="BK93" s="218">
        <f>ROUND(I93*H93,2)</f>
        <v>0</v>
      </c>
      <c r="BL93" s="18" t="s">
        <v>168</v>
      </c>
      <c r="BM93" s="217" t="s">
        <v>1566</v>
      </c>
    </row>
    <row r="94" s="2" customFormat="1">
      <c r="A94" s="39"/>
      <c r="B94" s="40"/>
      <c r="C94" s="41"/>
      <c r="D94" s="231" t="s">
        <v>302</v>
      </c>
      <c r="E94" s="41"/>
      <c r="F94" s="232" t="s">
        <v>1567</v>
      </c>
      <c r="G94" s="41"/>
      <c r="H94" s="41"/>
      <c r="I94" s="233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302</v>
      </c>
      <c r="AU94" s="18" t="s">
        <v>80</v>
      </c>
    </row>
    <row r="95" s="13" customFormat="1">
      <c r="A95" s="13"/>
      <c r="B95" s="236"/>
      <c r="C95" s="237"/>
      <c r="D95" s="238" t="s">
        <v>322</v>
      </c>
      <c r="E95" s="239" t="s">
        <v>19</v>
      </c>
      <c r="F95" s="240" t="s">
        <v>1568</v>
      </c>
      <c r="G95" s="237"/>
      <c r="H95" s="241">
        <v>12.6</v>
      </c>
      <c r="I95" s="242"/>
      <c r="J95" s="237"/>
      <c r="K95" s="237"/>
      <c r="L95" s="243"/>
      <c r="M95" s="244"/>
      <c r="N95" s="245"/>
      <c r="O95" s="245"/>
      <c r="P95" s="245"/>
      <c r="Q95" s="245"/>
      <c r="R95" s="245"/>
      <c r="S95" s="245"/>
      <c r="T95" s="24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7" t="s">
        <v>322</v>
      </c>
      <c r="AU95" s="247" t="s">
        <v>80</v>
      </c>
      <c r="AV95" s="13" t="s">
        <v>80</v>
      </c>
      <c r="AW95" s="13" t="s">
        <v>32</v>
      </c>
      <c r="AX95" s="13" t="s">
        <v>78</v>
      </c>
      <c r="AY95" s="247" t="s">
        <v>154</v>
      </c>
    </row>
    <row r="96" s="2" customFormat="1" ht="24.15" customHeight="1">
      <c r="A96" s="39"/>
      <c r="B96" s="40"/>
      <c r="C96" s="206" t="s">
        <v>168</v>
      </c>
      <c r="D96" s="206" t="s">
        <v>155</v>
      </c>
      <c r="E96" s="207" t="s">
        <v>1214</v>
      </c>
      <c r="F96" s="208" t="s">
        <v>1215</v>
      </c>
      <c r="G96" s="209" t="s">
        <v>319</v>
      </c>
      <c r="H96" s="210">
        <v>12.6</v>
      </c>
      <c r="I96" s="211"/>
      <c r="J96" s="212">
        <f>ROUND(I96*H96,2)</f>
        <v>0</v>
      </c>
      <c r="K96" s="208" t="s">
        <v>300</v>
      </c>
      <c r="L96" s="45"/>
      <c r="M96" s="213" t="s">
        <v>19</v>
      </c>
      <c r="N96" s="214" t="s">
        <v>41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168</v>
      </c>
      <c r="AT96" s="217" t="s">
        <v>155</v>
      </c>
      <c r="AU96" s="217" t="s">
        <v>80</v>
      </c>
      <c r="AY96" s="18" t="s">
        <v>154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78</v>
      </c>
      <c r="BK96" s="218">
        <f>ROUND(I96*H96,2)</f>
        <v>0</v>
      </c>
      <c r="BL96" s="18" t="s">
        <v>168</v>
      </c>
      <c r="BM96" s="217" t="s">
        <v>1569</v>
      </c>
    </row>
    <row r="97" s="2" customFormat="1">
      <c r="A97" s="39"/>
      <c r="B97" s="40"/>
      <c r="C97" s="41"/>
      <c r="D97" s="231" t="s">
        <v>302</v>
      </c>
      <c r="E97" s="41"/>
      <c r="F97" s="232" t="s">
        <v>1217</v>
      </c>
      <c r="G97" s="41"/>
      <c r="H97" s="41"/>
      <c r="I97" s="233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302</v>
      </c>
      <c r="AU97" s="18" t="s">
        <v>80</v>
      </c>
    </row>
    <row r="98" s="13" customFormat="1">
      <c r="A98" s="13"/>
      <c r="B98" s="236"/>
      <c r="C98" s="237"/>
      <c r="D98" s="238" t="s">
        <v>322</v>
      </c>
      <c r="E98" s="239" t="s">
        <v>19</v>
      </c>
      <c r="F98" s="240" t="s">
        <v>1568</v>
      </c>
      <c r="G98" s="237"/>
      <c r="H98" s="241">
        <v>12.6</v>
      </c>
      <c r="I98" s="242"/>
      <c r="J98" s="237"/>
      <c r="K98" s="237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322</v>
      </c>
      <c r="AU98" s="247" t="s">
        <v>80</v>
      </c>
      <c r="AV98" s="13" t="s">
        <v>80</v>
      </c>
      <c r="AW98" s="13" t="s">
        <v>32</v>
      </c>
      <c r="AX98" s="13" t="s">
        <v>78</v>
      </c>
      <c r="AY98" s="247" t="s">
        <v>154</v>
      </c>
    </row>
    <row r="99" s="2" customFormat="1" ht="24.15" customHeight="1">
      <c r="A99" s="39"/>
      <c r="B99" s="40"/>
      <c r="C99" s="206" t="s">
        <v>153</v>
      </c>
      <c r="D99" s="206" t="s">
        <v>155</v>
      </c>
      <c r="E99" s="207" t="s">
        <v>1570</v>
      </c>
      <c r="F99" s="208" t="s">
        <v>1571</v>
      </c>
      <c r="G99" s="209" t="s">
        <v>319</v>
      </c>
      <c r="H99" s="210">
        <v>16.800000000000001</v>
      </c>
      <c r="I99" s="211"/>
      <c r="J99" s="212">
        <f>ROUND(I99*H99,2)</f>
        <v>0</v>
      </c>
      <c r="K99" s="208" t="s">
        <v>300</v>
      </c>
      <c r="L99" s="45"/>
      <c r="M99" s="213" t="s">
        <v>19</v>
      </c>
      <c r="N99" s="214" t="s">
        <v>41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168</v>
      </c>
      <c r="AT99" s="217" t="s">
        <v>155</v>
      </c>
      <c r="AU99" s="217" t="s">
        <v>80</v>
      </c>
      <c r="AY99" s="18" t="s">
        <v>154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78</v>
      </c>
      <c r="BK99" s="218">
        <f>ROUND(I99*H99,2)</f>
        <v>0</v>
      </c>
      <c r="BL99" s="18" t="s">
        <v>168</v>
      </c>
      <c r="BM99" s="217" t="s">
        <v>1572</v>
      </c>
    </row>
    <row r="100" s="2" customFormat="1">
      <c r="A100" s="39"/>
      <c r="B100" s="40"/>
      <c r="C100" s="41"/>
      <c r="D100" s="231" t="s">
        <v>302</v>
      </c>
      <c r="E100" s="41"/>
      <c r="F100" s="232" t="s">
        <v>1573</v>
      </c>
      <c r="G100" s="41"/>
      <c r="H100" s="41"/>
      <c r="I100" s="233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302</v>
      </c>
      <c r="AU100" s="18" t="s">
        <v>80</v>
      </c>
    </row>
    <row r="101" s="13" customFormat="1">
      <c r="A101" s="13"/>
      <c r="B101" s="236"/>
      <c r="C101" s="237"/>
      <c r="D101" s="238" t="s">
        <v>322</v>
      </c>
      <c r="E101" s="239" t="s">
        <v>19</v>
      </c>
      <c r="F101" s="240" t="s">
        <v>1574</v>
      </c>
      <c r="G101" s="237"/>
      <c r="H101" s="241">
        <v>16.800000000000001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322</v>
      </c>
      <c r="AU101" s="247" t="s">
        <v>80</v>
      </c>
      <c r="AV101" s="13" t="s">
        <v>80</v>
      </c>
      <c r="AW101" s="13" t="s">
        <v>32</v>
      </c>
      <c r="AX101" s="13" t="s">
        <v>78</v>
      </c>
      <c r="AY101" s="247" t="s">
        <v>154</v>
      </c>
    </row>
    <row r="102" s="2" customFormat="1" ht="24.15" customHeight="1">
      <c r="A102" s="39"/>
      <c r="B102" s="40"/>
      <c r="C102" s="206" t="s">
        <v>175</v>
      </c>
      <c r="D102" s="206" t="s">
        <v>155</v>
      </c>
      <c r="E102" s="207" t="s">
        <v>340</v>
      </c>
      <c r="F102" s="208" t="s">
        <v>341</v>
      </c>
      <c r="G102" s="209" t="s">
        <v>299</v>
      </c>
      <c r="H102" s="210">
        <v>66</v>
      </c>
      <c r="I102" s="211"/>
      <c r="J102" s="212">
        <f>ROUND(I102*H102,2)</f>
        <v>0</v>
      </c>
      <c r="K102" s="208" t="s">
        <v>300</v>
      </c>
      <c r="L102" s="45"/>
      <c r="M102" s="213" t="s">
        <v>19</v>
      </c>
      <c r="N102" s="214" t="s">
        <v>41</v>
      </c>
      <c r="O102" s="85"/>
      <c r="P102" s="215">
        <f>O102*H102</f>
        <v>0</v>
      </c>
      <c r="Q102" s="215">
        <v>0.00084999999999999995</v>
      </c>
      <c r="R102" s="215">
        <f>Q102*H102</f>
        <v>0.056099999999999997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168</v>
      </c>
      <c r="AT102" s="217" t="s">
        <v>155</v>
      </c>
      <c r="AU102" s="217" t="s">
        <v>80</v>
      </c>
      <c r="AY102" s="18" t="s">
        <v>154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78</v>
      </c>
      <c r="BK102" s="218">
        <f>ROUND(I102*H102,2)</f>
        <v>0</v>
      </c>
      <c r="BL102" s="18" t="s">
        <v>168</v>
      </c>
      <c r="BM102" s="217" t="s">
        <v>1575</v>
      </c>
    </row>
    <row r="103" s="2" customFormat="1">
      <c r="A103" s="39"/>
      <c r="B103" s="40"/>
      <c r="C103" s="41"/>
      <c r="D103" s="231" t="s">
        <v>302</v>
      </c>
      <c r="E103" s="41"/>
      <c r="F103" s="232" t="s">
        <v>343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302</v>
      </c>
      <c r="AU103" s="18" t="s">
        <v>80</v>
      </c>
    </row>
    <row r="104" s="13" customFormat="1">
      <c r="A104" s="13"/>
      <c r="B104" s="236"/>
      <c r="C104" s="237"/>
      <c r="D104" s="238" t="s">
        <v>322</v>
      </c>
      <c r="E104" s="239" t="s">
        <v>19</v>
      </c>
      <c r="F104" s="240" t="s">
        <v>1576</v>
      </c>
      <c r="G104" s="237"/>
      <c r="H104" s="241">
        <v>66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322</v>
      </c>
      <c r="AU104" s="247" t="s">
        <v>80</v>
      </c>
      <c r="AV104" s="13" t="s">
        <v>80</v>
      </c>
      <c r="AW104" s="13" t="s">
        <v>32</v>
      </c>
      <c r="AX104" s="13" t="s">
        <v>78</v>
      </c>
      <c r="AY104" s="247" t="s">
        <v>154</v>
      </c>
    </row>
    <row r="105" s="2" customFormat="1" ht="24.15" customHeight="1">
      <c r="A105" s="39"/>
      <c r="B105" s="40"/>
      <c r="C105" s="206" t="s">
        <v>179</v>
      </c>
      <c r="D105" s="206" t="s">
        <v>155</v>
      </c>
      <c r="E105" s="207" t="s">
        <v>346</v>
      </c>
      <c r="F105" s="208" t="s">
        <v>347</v>
      </c>
      <c r="G105" s="209" t="s">
        <v>299</v>
      </c>
      <c r="H105" s="210">
        <v>66</v>
      </c>
      <c r="I105" s="211"/>
      <c r="J105" s="212">
        <f>ROUND(I105*H105,2)</f>
        <v>0</v>
      </c>
      <c r="K105" s="208" t="s">
        <v>300</v>
      </c>
      <c r="L105" s="45"/>
      <c r="M105" s="213" t="s">
        <v>19</v>
      </c>
      <c r="N105" s="214" t="s">
        <v>41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168</v>
      </c>
      <c r="AT105" s="217" t="s">
        <v>155</v>
      </c>
      <c r="AU105" s="217" t="s">
        <v>80</v>
      </c>
      <c r="AY105" s="18" t="s">
        <v>154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78</v>
      </c>
      <c r="BK105" s="218">
        <f>ROUND(I105*H105,2)</f>
        <v>0</v>
      </c>
      <c r="BL105" s="18" t="s">
        <v>168</v>
      </c>
      <c r="BM105" s="217" t="s">
        <v>1577</v>
      </c>
    </row>
    <row r="106" s="2" customFormat="1">
      <c r="A106" s="39"/>
      <c r="B106" s="40"/>
      <c r="C106" s="41"/>
      <c r="D106" s="231" t="s">
        <v>302</v>
      </c>
      <c r="E106" s="41"/>
      <c r="F106" s="232" t="s">
        <v>349</v>
      </c>
      <c r="G106" s="41"/>
      <c r="H106" s="41"/>
      <c r="I106" s="233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302</v>
      </c>
      <c r="AU106" s="18" t="s">
        <v>80</v>
      </c>
    </row>
    <row r="107" s="13" customFormat="1">
      <c r="A107" s="13"/>
      <c r="B107" s="236"/>
      <c r="C107" s="237"/>
      <c r="D107" s="238" t="s">
        <v>322</v>
      </c>
      <c r="E107" s="239" t="s">
        <v>19</v>
      </c>
      <c r="F107" s="240" t="s">
        <v>1576</v>
      </c>
      <c r="G107" s="237"/>
      <c r="H107" s="241">
        <v>66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322</v>
      </c>
      <c r="AU107" s="247" t="s">
        <v>80</v>
      </c>
      <c r="AV107" s="13" t="s">
        <v>80</v>
      </c>
      <c r="AW107" s="13" t="s">
        <v>32</v>
      </c>
      <c r="AX107" s="13" t="s">
        <v>78</v>
      </c>
      <c r="AY107" s="247" t="s">
        <v>154</v>
      </c>
    </row>
    <row r="108" s="2" customFormat="1" ht="37.8" customHeight="1">
      <c r="A108" s="39"/>
      <c r="B108" s="40"/>
      <c r="C108" s="206" t="s">
        <v>183</v>
      </c>
      <c r="D108" s="206" t="s">
        <v>155</v>
      </c>
      <c r="E108" s="207" t="s">
        <v>350</v>
      </c>
      <c r="F108" s="208" t="s">
        <v>351</v>
      </c>
      <c r="G108" s="209" t="s">
        <v>319</v>
      </c>
      <c r="H108" s="210">
        <v>67.623999999999995</v>
      </c>
      <c r="I108" s="211"/>
      <c r="J108" s="212">
        <f>ROUND(I108*H108,2)</f>
        <v>0</v>
      </c>
      <c r="K108" s="208" t="s">
        <v>300</v>
      </c>
      <c r="L108" s="45"/>
      <c r="M108" s="213" t="s">
        <v>19</v>
      </c>
      <c r="N108" s="214" t="s">
        <v>41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168</v>
      </c>
      <c r="AT108" s="217" t="s">
        <v>155</v>
      </c>
      <c r="AU108" s="217" t="s">
        <v>80</v>
      </c>
      <c r="AY108" s="18" t="s">
        <v>154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78</v>
      </c>
      <c r="BK108" s="218">
        <f>ROUND(I108*H108,2)</f>
        <v>0</v>
      </c>
      <c r="BL108" s="18" t="s">
        <v>168</v>
      </c>
      <c r="BM108" s="217" t="s">
        <v>1578</v>
      </c>
    </row>
    <row r="109" s="2" customFormat="1">
      <c r="A109" s="39"/>
      <c r="B109" s="40"/>
      <c r="C109" s="41"/>
      <c r="D109" s="231" t="s">
        <v>302</v>
      </c>
      <c r="E109" s="41"/>
      <c r="F109" s="232" t="s">
        <v>353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302</v>
      </c>
      <c r="AU109" s="18" t="s">
        <v>80</v>
      </c>
    </row>
    <row r="110" s="13" customFormat="1">
      <c r="A110" s="13"/>
      <c r="B110" s="236"/>
      <c r="C110" s="237"/>
      <c r="D110" s="238" t="s">
        <v>322</v>
      </c>
      <c r="E110" s="239" t="s">
        <v>19</v>
      </c>
      <c r="F110" s="240" t="s">
        <v>1579</v>
      </c>
      <c r="G110" s="237"/>
      <c r="H110" s="241">
        <v>67.623999999999995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322</v>
      </c>
      <c r="AU110" s="247" t="s">
        <v>80</v>
      </c>
      <c r="AV110" s="13" t="s">
        <v>80</v>
      </c>
      <c r="AW110" s="13" t="s">
        <v>32</v>
      </c>
      <c r="AX110" s="13" t="s">
        <v>78</v>
      </c>
      <c r="AY110" s="247" t="s">
        <v>154</v>
      </c>
    </row>
    <row r="111" s="2" customFormat="1" ht="37.8" customHeight="1">
      <c r="A111" s="39"/>
      <c r="B111" s="40"/>
      <c r="C111" s="206" t="s">
        <v>187</v>
      </c>
      <c r="D111" s="206" t="s">
        <v>155</v>
      </c>
      <c r="E111" s="207" t="s">
        <v>356</v>
      </c>
      <c r="F111" s="208" t="s">
        <v>357</v>
      </c>
      <c r="G111" s="209" t="s">
        <v>319</v>
      </c>
      <c r="H111" s="210">
        <v>8.1880000000000006</v>
      </c>
      <c r="I111" s="211"/>
      <c r="J111" s="212">
        <f>ROUND(I111*H111,2)</f>
        <v>0</v>
      </c>
      <c r="K111" s="208" t="s">
        <v>300</v>
      </c>
      <c r="L111" s="45"/>
      <c r="M111" s="213" t="s">
        <v>19</v>
      </c>
      <c r="N111" s="214" t="s">
        <v>41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168</v>
      </c>
      <c r="AT111" s="217" t="s">
        <v>155</v>
      </c>
      <c r="AU111" s="217" t="s">
        <v>80</v>
      </c>
      <c r="AY111" s="18" t="s">
        <v>154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78</v>
      </c>
      <c r="BK111" s="218">
        <f>ROUND(I111*H111,2)</f>
        <v>0</v>
      </c>
      <c r="BL111" s="18" t="s">
        <v>168</v>
      </c>
      <c r="BM111" s="217" t="s">
        <v>1580</v>
      </c>
    </row>
    <row r="112" s="2" customFormat="1">
      <c r="A112" s="39"/>
      <c r="B112" s="40"/>
      <c r="C112" s="41"/>
      <c r="D112" s="231" t="s">
        <v>302</v>
      </c>
      <c r="E112" s="41"/>
      <c r="F112" s="232" t="s">
        <v>359</v>
      </c>
      <c r="G112" s="41"/>
      <c r="H112" s="41"/>
      <c r="I112" s="233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302</v>
      </c>
      <c r="AU112" s="18" t="s">
        <v>80</v>
      </c>
    </row>
    <row r="113" s="13" customFormat="1">
      <c r="A113" s="13"/>
      <c r="B113" s="236"/>
      <c r="C113" s="237"/>
      <c r="D113" s="238" t="s">
        <v>322</v>
      </c>
      <c r="E113" s="239" t="s">
        <v>19</v>
      </c>
      <c r="F113" s="240" t="s">
        <v>1581</v>
      </c>
      <c r="G113" s="237"/>
      <c r="H113" s="241">
        <v>8.1880000000000006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322</v>
      </c>
      <c r="AU113" s="247" t="s">
        <v>80</v>
      </c>
      <c r="AV113" s="13" t="s">
        <v>80</v>
      </c>
      <c r="AW113" s="13" t="s">
        <v>32</v>
      </c>
      <c r="AX113" s="13" t="s">
        <v>78</v>
      </c>
      <c r="AY113" s="247" t="s">
        <v>154</v>
      </c>
    </row>
    <row r="114" s="2" customFormat="1" ht="24.15" customHeight="1">
      <c r="A114" s="39"/>
      <c r="B114" s="40"/>
      <c r="C114" s="206" t="s">
        <v>191</v>
      </c>
      <c r="D114" s="206" t="s">
        <v>155</v>
      </c>
      <c r="E114" s="207" t="s">
        <v>361</v>
      </c>
      <c r="F114" s="208" t="s">
        <v>362</v>
      </c>
      <c r="G114" s="209" t="s">
        <v>319</v>
      </c>
      <c r="H114" s="210">
        <v>33.811999999999998</v>
      </c>
      <c r="I114" s="211"/>
      <c r="J114" s="212">
        <f>ROUND(I114*H114,2)</f>
        <v>0</v>
      </c>
      <c r="K114" s="208" t="s">
        <v>300</v>
      </c>
      <c r="L114" s="45"/>
      <c r="M114" s="213" t="s">
        <v>19</v>
      </c>
      <c r="N114" s="214" t="s">
        <v>41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168</v>
      </c>
      <c r="AT114" s="217" t="s">
        <v>155</v>
      </c>
      <c r="AU114" s="217" t="s">
        <v>80</v>
      </c>
      <c r="AY114" s="18" t="s">
        <v>154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78</v>
      </c>
      <c r="BK114" s="218">
        <f>ROUND(I114*H114,2)</f>
        <v>0</v>
      </c>
      <c r="BL114" s="18" t="s">
        <v>168</v>
      </c>
      <c r="BM114" s="217" t="s">
        <v>1582</v>
      </c>
    </row>
    <row r="115" s="2" customFormat="1">
      <c r="A115" s="39"/>
      <c r="B115" s="40"/>
      <c r="C115" s="41"/>
      <c r="D115" s="231" t="s">
        <v>302</v>
      </c>
      <c r="E115" s="41"/>
      <c r="F115" s="232" t="s">
        <v>364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302</v>
      </c>
      <c r="AU115" s="18" t="s">
        <v>80</v>
      </c>
    </row>
    <row r="116" s="13" customFormat="1">
      <c r="A116" s="13"/>
      <c r="B116" s="236"/>
      <c r="C116" s="237"/>
      <c r="D116" s="238" t="s">
        <v>322</v>
      </c>
      <c r="E116" s="239" t="s">
        <v>19</v>
      </c>
      <c r="F116" s="240" t="s">
        <v>1583</v>
      </c>
      <c r="G116" s="237"/>
      <c r="H116" s="241">
        <v>33.811999999999998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322</v>
      </c>
      <c r="AU116" s="247" t="s">
        <v>80</v>
      </c>
      <c r="AV116" s="13" t="s">
        <v>80</v>
      </c>
      <c r="AW116" s="13" t="s">
        <v>32</v>
      </c>
      <c r="AX116" s="13" t="s">
        <v>78</v>
      </c>
      <c r="AY116" s="247" t="s">
        <v>154</v>
      </c>
    </row>
    <row r="117" s="2" customFormat="1" ht="24.15" customHeight="1">
      <c r="A117" s="39"/>
      <c r="B117" s="40"/>
      <c r="C117" s="206" t="s">
        <v>195</v>
      </c>
      <c r="D117" s="206" t="s">
        <v>155</v>
      </c>
      <c r="E117" s="207" t="s">
        <v>367</v>
      </c>
      <c r="F117" s="208" t="s">
        <v>368</v>
      </c>
      <c r="G117" s="209" t="s">
        <v>319</v>
      </c>
      <c r="H117" s="210">
        <v>8.1880000000000006</v>
      </c>
      <c r="I117" s="211"/>
      <c r="J117" s="212">
        <f>ROUND(I117*H117,2)</f>
        <v>0</v>
      </c>
      <c r="K117" s="208" t="s">
        <v>300</v>
      </c>
      <c r="L117" s="45"/>
      <c r="M117" s="213" t="s">
        <v>19</v>
      </c>
      <c r="N117" s="214" t="s">
        <v>41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168</v>
      </c>
      <c r="AT117" s="217" t="s">
        <v>155</v>
      </c>
      <c r="AU117" s="217" t="s">
        <v>80</v>
      </c>
      <c r="AY117" s="18" t="s">
        <v>154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78</v>
      </c>
      <c r="BK117" s="218">
        <f>ROUND(I117*H117,2)</f>
        <v>0</v>
      </c>
      <c r="BL117" s="18" t="s">
        <v>168</v>
      </c>
      <c r="BM117" s="217" t="s">
        <v>1584</v>
      </c>
    </row>
    <row r="118" s="2" customFormat="1">
      <c r="A118" s="39"/>
      <c r="B118" s="40"/>
      <c r="C118" s="41"/>
      <c r="D118" s="231" t="s">
        <v>302</v>
      </c>
      <c r="E118" s="41"/>
      <c r="F118" s="232" t="s">
        <v>370</v>
      </c>
      <c r="G118" s="41"/>
      <c r="H118" s="41"/>
      <c r="I118" s="233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302</v>
      </c>
      <c r="AU118" s="18" t="s">
        <v>80</v>
      </c>
    </row>
    <row r="119" s="13" customFormat="1">
      <c r="A119" s="13"/>
      <c r="B119" s="236"/>
      <c r="C119" s="237"/>
      <c r="D119" s="238" t="s">
        <v>322</v>
      </c>
      <c r="E119" s="239" t="s">
        <v>19</v>
      </c>
      <c r="F119" s="240" t="s">
        <v>1581</v>
      </c>
      <c r="G119" s="237"/>
      <c r="H119" s="241">
        <v>8.1880000000000006</v>
      </c>
      <c r="I119" s="242"/>
      <c r="J119" s="237"/>
      <c r="K119" s="237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322</v>
      </c>
      <c r="AU119" s="247" t="s">
        <v>80</v>
      </c>
      <c r="AV119" s="13" t="s">
        <v>80</v>
      </c>
      <c r="AW119" s="13" t="s">
        <v>32</v>
      </c>
      <c r="AX119" s="13" t="s">
        <v>78</v>
      </c>
      <c r="AY119" s="247" t="s">
        <v>154</v>
      </c>
    </row>
    <row r="120" s="2" customFormat="1" ht="24.15" customHeight="1">
      <c r="A120" s="39"/>
      <c r="B120" s="40"/>
      <c r="C120" s="206" t="s">
        <v>8</v>
      </c>
      <c r="D120" s="206" t="s">
        <v>155</v>
      </c>
      <c r="E120" s="207" t="s">
        <v>371</v>
      </c>
      <c r="F120" s="208" t="s">
        <v>372</v>
      </c>
      <c r="G120" s="209" t="s">
        <v>319</v>
      </c>
      <c r="H120" s="210">
        <v>33.811999999999998</v>
      </c>
      <c r="I120" s="211"/>
      <c r="J120" s="212">
        <f>ROUND(I120*H120,2)</f>
        <v>0</v>
      </c>
      <c r="K120" s="208" t="s">
        <v>300</v>
      </c>
      <c r="L120" s="45"/>
      <c r="M120" s="213" t="s">
        <v>19</v>
      </c>
      <c r="N120" s="214" t="s">
        <v>41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168</v>
      </c>
      <c r="AT120" s="217" t="s">
        <v>155</v>
      </c>
      <c r="AU120" s="217" t="s">
        <v>80</v>
      </c>
      <c r="AY120" s="18" t="s">
        <v>154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78</v>
      </c>
      <c r="BK120" s="218">
        <f>ROUND(I120*H120,2)</f>
        <v>0</v>
      </c>
      <c r="BL120" s="18" t="s">
        <v>168</v>
      </c>
      <c r="BM120" s="217" t="s">
        <v>1585</v>
      </c>
    </row>
    <row r="121" s="2" customFormat="1">
      <c r="A121" s="39"/>
      <c r="B121" s="40"/>
      <c r="C121" s="41"/>
      <c r="D121" s="231" t="s">
        <v>302</v>
      </c>
      <c r="E121" s="41"/>
      <c r="F121" s="232" t="s">
        <v>374</v>
      </c>
      <c r="G121" s="41"/>
      <c r="H121" s="41"/>
      <c r="I121" s="233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302</v>
      </c>
      <c r="AU121" s="18" t="s">
        <v>80</v>
      </c>
    </row>
    <row r="122" s="13" customFormat="1">
      <c r="A122" s="13"/>
      <c r="B122" s="236"/>
      <c r="C122" s="237"/>
      <c r="D122" s="238" t="s">
        <v>322</v>
      </c>
      <c r="E122" s="239" t="s">
        <v>19</v>
      </c>
      <c r="F122" s="240" t="s">
        <v>1583</v>
      </c>
      <c r="G122" s="237"/>
      <c r="H122" s="241">
        <v>33.811999999999998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322</v>
      </c>
      <c r="AU122" s="247" t="s">
        <v>80</v>
      </c>
      <c r="AV122" s="13" t="s">
        <v>80</v>
      </c>
      <c r="AW122" s="13" t="s">
        <v>32</v>
      </c>
      <c r="AX122" s="13" t="s">
        <v>78</v>
      </c>
      <c r="AY122" s="247" t="s">
        <v>154</v>
      </c>
    </row>
    <row r="123" s="2" customFormat="1" ht="37.8" customHeight="1">
      <c r="A123" s="39"/>
      <c r="B123" s="40"/>
      <c r="C123" s="206" t="s">
        <v>202</v>
      </c>
      <c r="D123" s="206" t="s">
        <v>155</v>
      </c>
      <c r="E123" s="207" t="s">
        <v>375</v>
      </c>
      <c r="F123" s="208" t="s">
        <v>376</v>
      </c>
      <c r="G123" s="209" t="s">
        <v>319</v>
      </c>
      <c r="H123" s="210">
        <v>6.2229999999999999</v>
      </c>
      <c r="I123" s="211"/>
      <c r="J123" s="212">
        <f>ROUND(I123*H123,2)</f>
        <v>0</v>
      </c>
      <c r="K123" s="208" t="s">
        <v>300</v>
      </c>
      <c r="L123" s="45"/>
      <c r="M123" s="213" t="s">
        <v>19</v>
      </c>
      <c r="N123" s="214" t="s">
        <v>41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168</v>
      </c>
      <c r="AT123" s="217" t="s">
        <v>155</v>
      </c>
      <c r="AU123" s="217" t="s">
        <v>80</v>
      </c>
      <c r="AY123" s="18" t="s">
        <v>154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78</v>
      </c>
      <c r="BK123" s="218">
        <f>ROUND(I123*H123,2)</f>
        <v>0</v>
      </c>
      <c r="BL123" s="18" t="s">
        <v>168</v>
      </c>
      <c r="BM123" s="217" t="s">
        <v>1586</v>
      </c>
    </row>
    <row r="124" s="2" customFormat="1">
      <c r="A124" s="39"/>
      <c r="B124" s="40"/>
      <c r="C124" s="41"/>
      <c r="D124" s="231" t="s">
        <v>302</v>
      </c>
      <c r="E124" s="41"/>
      <c r="F124" s="232" t="s">
        <v>378</v>
      </c>
      <c r="G124" s="41"/>
      <c r="H124" s="41"/>
      <c r="I124" s="233"/>
      <c r="J124" s="41"/>
      <c r="K124" s="41"/>
      <c r="L124" s="45"/>
      <c r="M124" s="234"/>
      <c r="N124" s="23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302</v>
      </c>
      <c r="AU124" s="18" t="s">
        <v>80</v>
      </c>
    </row>
    <row r="125" s="13" customFormat="1">
      <c r="A125" s="13"/>
      <c r="B125" s="236"/>
      <c r="C125" s="237"/>
      <c r="D125" s="238" t="s">
        <v>322</v>
      </c>
      <c r="E125" s="239" t="s">
        <v>19</v>
      </c>
      <c r="F125" s="240" t="s">
        <v>1587</v>
      </c>
      <c r="G125" s="237"/>
      <c r="H125" s="241">
        <v>6.2229999999999999</v>
      </c>
      <c r="I125" s="242"/>
      <c r="J125" s="237"/>
      <c r="K125" s="237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322</v>
      </c>
      <c r="AU125" s="247" t="s">
        <v>80</v>
      </c>
      <c r="AV125" s="13" t="s">
        <v>80</v>
      </c>
      <c r="AW125" s="13" t="s">
        <v>32</v>
      </c>
      <c r="AX125" s="13" t="s">
        <v>78</v>
      </c>
      <c r="AY125" s="247" t="s">
        <v>154</v>
      </c>
    </row>
    <row r="126" s="2" customFormat="1" ht="16.5" customHeight="1">
      <c r="A126" s="39"/>
      <c r="B126" s="40"/>
      <c r="C126" s="259" t="s">
        <v>206</v>
      </c>
      <c r="D126" s="259" t="s">
        <v>381</v>
      </c>
      <c r="E126" s="260" t="s">
        <v>1238</v>
      </c>
      <c r="F126" s="261" t="s">
        <v>1239</v>
      </c>
      <c r="G126" s="262" t="s">
        <v>384</v>
      </c>
      <c r="H126" s="263">
        <v>11.201000000000001</v>
      </c>
      <c r="I126" s="264"/>
      <c r="J126" s="265">
        <f>ROUND(I126*H126,2)</f>
        <v>0</v>
      </c>
      <c r="K126" s="261" t="s">
        <v>300</v>
      </c>
      <c r="L126" s="266"/>
      <c r="M126" s="267" t="s">
        <v>19</v>
      </c>
      <c r="N126" s="268" t="s">
        <v>41</v>
      </c>
      <c r="O126" s="85"/>
      <c r="P126" s="215">
        <f>O126*H126</f>
        <v>0</v>
      </c>
      <c r="Q126" s="215">
        <v>1</v>
      </c>
      <c r="R126" s="215">
        <f>Q126*H126</f>
        <v>11.201000000000001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183</v>
      </c>
      <c r="AT126" s="217" t="s">
        <v>381</v>
      </c>
      <c r="AU126" s="217" t="s">
        <v>80</v>
      </c>
      <c r="AY126" s="18" t="s">
        <v>154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78</v>
      </c>
      <c r="BK126" s="218">
        <f>ROUND(I126*H126,2)</f>
        <v>0</v>
      </c>
      <c r="BL126" s="18" t="s">
        <v>168</v>
      </c>
      <c r="BM126" s="217" t="s">
        <v>1588</v>
      </c>
    </row>
    <row r="127" s="13" customFormat="1">
      <c r="A127" s="13"/>
      <c r="B127" s="236"/>
      <c r="C127" s="237"/>
      <c r="D127" s="238" t="s">
        <v>322</v>
      </c>
      <c r="E127" s="239" t="s">
        <v>19</v>
      </c>
      <c r="F127" s="240" t="s">
        <v>1589</v>
      </c>
      <c r="G127" s="237"/>
      <c r="H127" s="241">
        <v>11.201000000000001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322</v>
      </c>
      <c r="AU127" s="247" t="s">
        <v>80</v>
      </c>
      <c r="AV127" s="13" t="s">
        <v>80</v>
      </c>
      <c r="AW127" s="13" t="s">
        <v>32</v>
      </c>
      <c r="AX127" s="13" t="s">
        <v>78</v>
      </c>
      <c r="AY127" s="247" t="s">
        <v>154</v>
      </c>
    </row>
    <row r="128" s="2" customFormat="1" ht="21.75" customHeight="1">
      <c r="A128" s="39"/>
      <c r="B128" s="40"/>
      <c r="C128" s="206" t="s">
        <v>210</v>
      </c>
      <c r="D128" s="206" t="s">
        <v>155</v>
      </c>
      <c r="E128" s="207" t="s">
        <v>388</v>
      </c>
      <c r="F128" s="208" t="s">
        <v>389</v>
      </c>
      <c r="G128" s="209" t="s">
        <v>299</v>
      </c>
      <c r="H128" s="210">
        <v>13.1</v>
      </c>
      <c r="I128" s="211"/>
      <c r="J128" s="212">
        <f>ROUND(I128*H128,2)</f>
        <v>0</v>
      </c>
      <c r="K128" s="208" t="s">
        <v>300</v>
      </c>
      <c r="L128" s="45"/>
      <c r="M128" s="213" t="s">
        <v>19</v>
      </c>
      <c r="N128" s="214" t="s">
        <v>41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168</v>
      </c>
      <c r="AT128" s="217" t="s">
        <v>155</v>
      </c>
      <c r="AU128" s="217" t="s">
        <v>80</v>
      </c>
      <c r="AY128" s="18" t="s">
        <v>154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78</v>
      </c>
      <c r="BK128" s="218">
        <f>ROUND(I128*H128,2)</f>
        <v>0</v>
      </c>
      <c r="BL128" s="18" t="s">
        <v>168</v>
      </c>
      <c r="BM128" s="217" t="s">
        <v>1590</v>
      </c>
    </row>
    <row r="129" s="2" customFormat="1">
      <c r="A129" s="39"/>
      <c r="B129" s="40"/>
      <c r="C129" s="41"/>
      <c r="D129" s="231" t="s">
        <v>302</v>
      </c>
      <c r="E129" s="41"/>
      <c r="F129" s="232" t="s">
        <v>391</v>
      </c>
      <c r="G129" s="41"/>
      <c r="H129" s="41"/>
      <c r="I129" s="233"/>
      <c r="J129" s="41"/>
      <c r="K129" s="41"/>
      <c r="L129" s="45"/>
      <c r="M129" s="234"/>
      <c r="N129" s="23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302</v>
      </c>
      <c r="AU129" s="18" t="s">
        <v>80</v>
      </c>
    </row>
    <row r="130" s="13" customFormat="1">
      <c r="A130" s="13"/>
      <c r="B130" s="236"/>
      <c r="C130" s="237"/>
      <c r="D130" s="238" t="s">
        <v>322</v>
      </c>
      <c r="E130" s="239" t="s">
        <v>19</v>
      </c>
      <c r="F130" s="240" t="s">
        <v>1591</v>
      </c>
      <c r="G130" s="237"/>
      <c r="H130" s="241">
        <v>13.1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322</v>
      </c>
      <c r="AU130" s="247" t="s">
        <v>80</v>
      </c>
      <c r="AV130" s="13" t="s">
        <v>80</v>
      </c>
      <c r="AW130" s="13" t="s">
        <v>32</v>
      </c>
      <c r="AX130" s="13" t="s">
        <v>78</v>
      </c>
      <c r="AY130" s="247" t="s">
        <v>154</v>
      </c>
    </row>
    <row r="131" s="11" customFormat="1" ht="22.8" customHeight="1">
      <c r="A131" s="11"/>
      <c r="B131" s="192"/>
      <c r="C131" s="193"/>
      <c r="D131" s="194" t="s">
        <v>69</v>
      </c>
      <c r="E131" s="229" t="s">
        <v>168</v>
      </c>
      <c r="F131" s="229" t="s">
        <v>398</v>
      </c>
      <c r="G131" s="193"/>
      <c r="H131" s="193"/>
      <c r="I131" s="196"/>
      <c r="J131" s="230">
        <f>BK131</f>
        <v>0</v>
      </c>
      <c r="K131" s="193"/>
      <c r="L131" s="198"/>
      <c r="M131" s="199"/>
      <c r="N131" s="200"/>
      <c r="O131" s="200"/>
      <c r="P131" s="201">
        <f>SUM(P132:P134)</f>
        <v>0</v>
      </c>
      <c r="Q131" s="200"/>
      <c r="R131" s="201">
        <f>SUM(R132:R134)</f>
        <v>0</v>
      </c>
      <c r="S131" s="200"/>
      <c r="T131" s="202">
        <f>SUM(T132:T134)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3" t="s">
        <v>78</v>
      </c>
      <c r="AT131" s="204" t="s">
        <v>69</v>
      </c>
      <c r="AU131" s="204" t="s">
        <v>78</v>
      </c>
      <c r="AY131" s="203" t="s">
        <v>154</v>
      </c>
      <c r="BK131" s="205">
        <f>SUM(BK132:BK134)</f>
        <v>0</v>
      </c>
    </row>
    <row r="132" s="2" customFormat="1" ht="16.5" customHeight="1">
      <c r="A132" s="39"/>
      <c r="B132" s="40"/>
      <c r="C132" s="206" t="s">
        <v>214</v>
      </c>
      <c r="D132" s="206" t="s">
        <v>155</v>
      </c>
      <c r="E132" s="207" t="s">
        <v>399</v>
      </c>
      <c r="F132" s="208" t="s">
        <v>400</v>
      </c>
      <c r="G132" s="209" t="s">
        <v>319</v>
      </c>
      <c r="H132" s="210">
        <v>1.9650000000000001</v>
      </c>
      <c r="I132" s="211"/>
      <c r="J132" s="212">
        <f>ROUND(I132*H132,2)</f>
        <v>0</v>
      </c>
      <c r="K132" s="208" t="s">
        <v>300</v>
      </c>
      <c r="L132" s="45"/>
      <c r="M132" s="213" t="s">
        <v>19</v>
      </c>
      <c r="N132" s="214" t="s">
        <v>41</v>
      </c>
      <c r="O132" s="85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7" t="s">
        <v>168</v>
      </c>
      <c r="AT132" s="217" t="s">
        <v>155</v>
      </c>
      <c r="AU132" s="217" t="s">
        <v>80</v>
      </c>
      <c r="AY132" s="18" t="s">
        <v>154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78</v>
      </c>
      <c r="BK132" s="218">
        <f>ROUND(I132*H132,2)</f>
        <v>0</v>
      </c>
      <c r="BL132" s="18" t="s">
        <v>168</v>
      </c>
      <c r="BM132" s="217" t="s">
        <v>1592</v>
      </c>
    </row>
    <row r="133" s="2" customFormat="1">
      <c r="A133" s="39"/>
      <c r="B133" s="40"/>
      <c r="C133" s="41"/>
      <c r="D133" s="231" t="s">
        <v>302</v>
      </c>
      <c r="E133" s="41"/>
      <c r="F133" s="232" t="s">
        <v>402</v>
      </c>
      <c r="G133" s="41"/>
      <c r="H133" s="41"/>
      <c r="I133" s="233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302</v>
      </c>
      <c r="AU133" s="18" t="s">
        <v>80</v>
      </c>
    </row>
    <row r="134" s="13" customFormat="1">
      <c r="A134" s="13"/>
      <c r="B134" s="236"/>
      <c r="C134" s="237"/>
      <c r="D134" s="238" t="s">
        <v>322</v>
      </c>
      <c r="E134" s="239" t="s">
        <v>19</v>
      </c>
      <c r="F134" s="240" t="s">
        <v>1593</v>
      </c>
      <c r="G134" s="237"/>
      <c r="H134" s="241">
        <v>1.9650000000000001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322</v>
      </c>
      <c r="AU134" s="247" t="s">
        <v>80</v>
      </c>
      <c r="AV134" s="13" t="s">
        <v>80</v>
      </c>
      <c r="AW134" s="13" t="s">
        <v>32</v>
      </c>
      <c r="AX134" s="13" t="s">
        <v>78</v>
      </c>
      <c r="AY134" s="247" t="s">
        <v>154</v>
      </c>
    </row>
    <row r="135" s="11" customFormat="1" ht="22.8" customHeight="1">
      <c r="A135" s="11"/>
      <c r="B135" s="192"/>
      <c r="C135" s="193"/>
      <c r="D135" s="194" t="s">
        <v>69</v>
      </c>
      <c r="E135" s="229" t="s">
        <v>183</v>
      </c>
      <c r="F135" s="229" t="s">
        <v>421</v>
      </c>
      <c r="G135" s="193"/>
      <c r="H135" s="193"/>
      <c r="I135" s="196"/>
      <c r="J135" s="230">
        <f>BK135</f>
        <v>0</v>
      </c>
      <c r="K135" s="193"/>
      <c r="L135" s="198"/>
      <c r="M135" s="199"/>
      <c r="N135" s="200"/>
      <c r="O135" s="200"/>
      <c r="P135" s="201">
        <f>SUM(P136:P160)</f>
        <v>0</v>
      </c>
      <c r="Q135" s="200"/>
      <c r="R135" s="201">
        <f>SUM(R136:R160)</f>
        <v>0.97799000000000003</v>
      </c>
      <c r="S135" s="200"/>
      <c r="T135" s="202">
        <f>SUM(T136:T160)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3" t="s">
        <v>78</v>
      </c>
      <c r="AT135" s="204" t="s">
        <v>69</v>
      </c>
      <c r="AU135" s="204" t="s">
        <v>78</v>
      </c>
      <c r="AY135" s="203" t="s">
        <v>154</v>
      </c>
      <c r="BK135" s="205">
        <f>SUM(BK136:BK160)</f>
        <v>0</v>
      </c>
    </row>
    <row r="136" s="2" customFormat="1" ht="24.15" customHeight="1">
      <c r="A136" s="39"/>
      <c r="B136" s="40"/>
      <c r="C136" s="206" t="s">
        <v>218</v>
      </c>
      <c r="D136" s="206" t="s">
        <v>155</v>
      </c>
      <c r="E136" s="207" t="s">
        <v>1283</v>
      </c>
      <c r="F136" s="208" t="s">
        <v>1284</v>
      </c>
      <c r="G136" s="209" t="s">
        <v>310</v>
      </c>
      <c r="H136" s="210">
        <v>15</v>
      </c>
      <c r="I136" s="211"/>
      <c r="J136" s="212">
        <f>ROUND(I136*H136,2)</f>
        <v>0</v>
      </c>
      <c r="K136" s="208" t="s">
        <v>300</v>
      </c>
      <c r="L136" s="45"/>
      <c r="M136" s="213" t="s">
        <v>19</v>
      </c>
      <c r="N136" s="214" t="s">
        <v>41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168</v>
      </c>
      <c r="AT136" s="217" t="s">
        <v>155</v>
      </c>
      <c r="AU136" s="217" t="s">
        <v>80</v>
      </c>
      <c r="AY136" s="18" t="s">
        <v>154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78</v>
      </c>
      <c r="BK136" s="218">
        <f>ROUND(I136*H136,2)</f>
        <v>0</v>
      </c>
      <c r="BL136" s="18" t="s">
        <v>168</v>
      </c>
      <c r="BM136" s="217" t="s">
        <v>1594</v>
      </c>
    </row>
    <row r="137" s="2" customFormat="1">
      <c r="A137" s="39"/>
      <c r="B137" s="40"/>
      <c r="C137" s="41"/>
      <c r="D137" s="231" t="s">
        <v>302</v>
      </c>
      <c r="E137" s="41"/>
      <c r="F137" s="232" t="s">
        <v>1286</v>
      </c>
      <c r="G137" s="41"/>
      <c r="H137" s="41"/>
      <c r="I137" s="233"/>
      <c r="J137" s="41"/>
      <c r="K137" s="41"/>
      <c r="L137" s="45"/>
      <c r="M137" s="234"/>
      <c r="N137" s="23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302</v>
      </c>
      <c r="AU137" s="18" t="s">
        <v>80</v>
      </c>
    </row>
    <row r="138" s="2" customFormat="1" ht="16.5" customHeight="1">
      <c r="A138" s="39"/>
      <c r="B138" s="40"/>
      <c r="C138" s="259" t="s">
        <v>222</v>
      </c>
      <c r="D138" s="259" t="s">
        <v>381</v>
      </c>
      <c r="E138" s="260" t="s">
        <v>1289</v>
      </c>
      <c r="F138" s="261" t="s">
        <v>1290</v>
      </c>
      <c r="G138" s="262" t="s">
        <v>310</v>
      </c>
      <c r="H138" s="263">
        <v>15</v>
      </c>
      <c r="I138" s="264"/>
      <c r="J138" s="265">
        <f>ROUND(I138*H138,2)</f>
        <v>0</v>
      </c>
      <c r="K138" s="261" t="s">
        <v>300</v>
      </c>
      <c r="L138" s="266"/>
      <c r="M138" s="267" t="s">
        <v>19</v>
      </c>
      <c r="N138" s="268" t="s">
        <v>41</v>
      </c>
      <c r="O138" s="85"/>
      <c r="P138" s="215">
        <f>O138*H138</f>
        <v>0</v>
      </c>
      <c r="Q138" s="215">
        <v>0.00214</v>
      </c>
      <c r="R138" s="215">
        <f>Q138*H138</f>
        <v>0.032099999999999997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183</v>
      </c>
      <c r="AT138" s="217" t="s">
        <v>381</v>
      </c>
      <c r="AU138" s="217" t="s">
        <v>80</v>
      </c>
      <c r="AY138" s="18" t="s">
        <v>154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78</v>
      </c>
      <c r="BK138" s="218">
        <f>ROUND(I138*H138,2)</f>
        <v>0</v>
      </c>
      <c r="BL138" s="18" t="s">
        <v>168</v>
      </c>
      <c r="BM138" s="217" t="s">
        <v>1595</v>
      </c>
    </row>
    <row r="139" s="2" customFormat="1" ht="24.15" customHeight="1">
      <c r="A139" s="39"/>
      <c r="B139" s="40"/>
      <c r="C139" s="206" t="s">
        <v>226</v>
      </c>
      <c r="D139" s="206" t="s">
        <v>155</v>
      </c>
      <c r="E139" s="207" t="s">
        <v>1262</v>
      </c>
      <c r="F139" s="208" t="s">
        <v>1263</v>
      </c>
      <c r="G139" s="209" t="s">
        <v>443</v>
      </c>
      <c r="H139" s="210">
        <v>2</v>
      </c>
      <c r="I139" s="211"/>
      <c r="J139" s="212">
        <f>ROUND(I139*H139,2)</f>
        <v>0</v>
      </c>
      <c r="K139" s="208" t="s">
        <v>300</v>
      </c>
      <c r="L139" s="45"/>
      <c r="M139" s="213" t="s">
        <v>19</v>
      </c>
      <c r="N139" s="214" t="s">
        <v>41</v>
      </c>
      <c r="O139" s="85"/>
      <c r="P139" s="215">
        <f>O139*H139</f>
        <v>0</v>
      </c>
      <c r="Q139" s="215">
        <v>0.00167</v>
      </c>
      <c r="R139" s="215">
        <f>Q139*H139</f>
        <v>0.0033400000000000001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168</v>
      </c>
      <c r="AT139" s="217" t="s">
        <v>155</v>
      </c>
      <c r="AU139" s="217" t="s">
        <v>80</v>
      </c>
      <c r="AY139" s="18" t="s">
        <v>154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78</v>
      </c>
      <c r="BK139" s="218">
        <f>ROUND(I139*H139,2)</f>
        <v>0</v>
      </c>
      <c r="BL139" s="18" t="s">
        <v>168</v>
      </c>
      <c r="BM139" s="217" t="s">
        <v>1596</v>
      </c>
    </row>
    <row r="140" s="2" customFormat="1">
      <c r="A140" s="39"/>
      <c r="B140" s="40"/>
      <c r="C140" s="41"/>
      <c r="D140" s="231" t="s">
        <v>302</v>
      </c>
      <c r="E140" s="41"/>
      <c r="F140" s="232" t="s">
        <v>1265</v>
      </c>
      <c r="G140" s="41"/>
      <c r="H140" s="41"/>
      <c r="I140" s="233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302</v>
      </c>
      <c r="AU140" s="18" t="s">
        <v>80</v>
      </c>
    </row>
    <row r="141" s="2" customFormat="1" ht="16.5" customHeight="1">
      <c r="A141" s="39"/>
      <c r="B141" s="40"/>
      <c r="C141" s="259" t="s">
        <v>230</v>
      </c>
      <c r="D141" s="259" t="s">
        <v>381</v>
      </c>
      <c r="E141" s="260" t="s">
        <v>1597</v>
      </c>
      <c r="F141" s="261" t="s">
        <v>1598</v>
      </c>
      <c r="G141" s="262" t="s">
        <v>443</v>
      </c>
      <c r="H141" s="263">
        <v>2</v>
      </c>
      <c r="I141" s="264"/>
      <c r="J141" s="265">
        <f>ROUND(I141*H141,2)</f>
        <v>0</v>
      </c>
      <c r="K141" s="261" t="s">
        <v>19</v>
      </c>
      <c r="L141" s="266"/>
      <c r="M141" s="267" t="s">
        <v>19</v>
      </c>
      <c r="N141" s="268" t="s">
        <v>41</v>
      </c>
      <c r="O141" s="85"/>
      <c r="P141" s="215">
        <f>O141*H141</f>
        <v>0</v>
      </c>
      <c r="Q141" s="215">
        <v>0.0045999999999999999</v>
      </c>
      <c r="R141" s="215">
        <f>Q141*H141</f>
        <v>0.0091999999999999998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183</v>
      </c>
      <c r="AT141" s="217" t="s">
        <v>381</v>
      </c>
      <c r="AU141" s="217" t="s">
        <v>80</v>
      </c>
      <c r="AY141" s="18" t="s">
        <v>154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78</v>
      </c>
      <c r="BK141" s="218">
        <f>ROUND(I141*H141,2)</f>
        <v>0</v>
      </c>
      <c r="BL141" s="18" t="s">
        <v>168</v>
      </c>
      <c r="BM141" s="217" t="s">
        <v>1599</v>
      </c>
    </row>
    <row r="142" s="2" customFormat="1" ht="16.5" customHeight="1">
      <c r="A142" s="39"/>
      <c r="B142" s="40"/>
      <c r="C142" s="259" t="s">
        <v>7</v>
      </c>
      <c r="D142" s="259" t="s">
        <v>381</v>
      </c>
      <c r="E142" s="260" t="s">
        <v>1600</v>
      </c>
      <c r="F142" s="261" t="s">
        <v>1601</v>
      </c>
      <c r="G142" s="262" t="s">
        <v>443</v>
      </c>
      <c r="H142" s="263">
        <v>4</v>
      </c>
      <c r="I142" s="264"/>
      <c r="J142" s="265">
        <f>ROUND(I142*H142,2)</f>
        <v>0</v>
      </c>
      <c r="K142" s="261" t="s">
        <v>19</v>
      </c>
      <c r="L142" s="266"/>
      <c r="M142" s="267" t="s">
        <v>19</v>
      </c>
      <c r="N142" s="268" t="s">
        <v>41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183</v>
      </c>
      <c r="AT142" s="217" t="s">
        <v>381</v>
      </c>
      <c r="AU142" s="217" t="s">
        <v>80</v>
      </c>
      <c r="AY142" s="18" t="s">
        <v>154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78</v>
      </c>
      <c r="BK142" s="218">
        <f>ROUND(I142*H142,2)</f>
        <v>0</v>
      </c>
      <c r="BL142" s="18" t="s">
        <v>168</v>
      </c>
      <c r="BM142" s="217" t="s">
        <v>1602</v>
      </c>
    </row>
    <row r="143" s="2" customFormat="1" ht="24.15" customHeight="1">
      <c r="A143" s="39"/>
      <c r="B143" s="40"/>
      <c r="C143" s="206" t="s">
        <v>410</v>
      </c>
      <c r="D143" s="206" t="s">
        <v>155</v>
      </c>
      <c r="E143" s="207" t="s">
        <v>1294</v>
      </c>
      <c r="F143" s="208" t="s">
        <v>1295</v>
      </c>
      <c r="G143" s="209" t="s">
        <v>443</v>
      </c>
      <c r="H143" s="210">
        <v>12</v>
      </c>
      <c r="I143" s="211"/>
      <c r="J143" s="212">
        <f>ROUND(I143*H143,2)</f>
        <v>0</v>
      </c>
      <c r="K143" s="208" t="s">
        <v>300</v>
      </c>
      <c r="L143" s="45"/>
      <c r="M143" s="213" t="s">
        <v>19</v>
      </c>
      <c r="N143" s="214" t="s">
        <v>41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168</v>
      </c>
      <c r="AT143" s="217" t="s">
        <v>155</v>
      </c>
      <c r="AU143" s="217" t="s">
        <v>80</v>
      </c>
      <c r="AY143" s="18" t="s">
        <v>154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78</v>
      </c>
      <c r="BK143" s="218">
        <f>ROUND(I143*H143,2)</f>
        <v>0</v>
      </c>
      <c r="BL143" s="18" t="s">
        <v>168</v>
      </c>
      <c r="BM143" s="217" t="s">
        <v>1603</v>
      </c>
    </row>
    <row r="144" s="2" customFormat="1">
      <c r="A144" s="39"/>
      <c r="B144" s="40"/>
      <c r="C144" s="41"/>
      <c r="D144" s="231" t="s">
        <v>302</v>
      </c>
      <c r="E144" s="41"/>
      <c r="F144" s="232" t="s">
        <v>1297</v>
      </c>
      <c r="G144" s="41"/>
      <c r="H144" s="41"/>
      <c r="I144" s="233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302</v>
      </c>
      <c r="AU144" s="18" t="s">
        <v>80</v>
      </c>
    </row>
    <row r="145" s="2" customFormat="1" ht="16.5" customHeight="1">
      <c r="A145" s="39"/>
      <c r="B145" s="40"/>
      <c r="C145" s="259" t="s">
        <v>416</v>
      </c>
      <c r="D145" s="259" t="s">
        <v>381</v>
      </c>
      <c r="E145" s="260" t="s">
        <v>721</v>
      </c>
      <c r="F145" s="261" t="s">
        <v>722</v>
      </c>
      <c r="G145" s="262" t="s">
        <v>443</v>
      </c>
      <c r="H145" s="263">
        <v>3</v>
      </c>
      <c r="I145" s="264"/>
      <c r="J145" s="265">
        <f>ROUND(I145*H145,2)</f>
        <v>0</v>
      </c>
      <c r="K145" s="261" t="s">
        <v>300</v>
      </c>
      <c r="L145" s="266"/>
      <c r="M145" s="267" t="s">
        <v>19</v>
      </c>
      <c r="N145" s="268" t="s">
        <v>41</v>
      </c>
      <c r="O145" s="85"/>
      <c r="P145" s="215">
        <f>O145*H145</f>
        <v>0</v>
      </c>
      <c r="Q145" s="215">
        <v>0.0014</v>
      </c>
      <c r="R145" s="215">
        <f>Q145*H145</f>
        <v>0.0041999999999999997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183</v>
      </c>
      <c r="AT145" s="217" t="s">
        <v>381</v>
      </c>
      <c r="AU145" s="217" t="s">
        <v>80</v>
      </c>
      <c r="AY145" s="18" t="s">
        <v>154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78</v>
      </c>
      <c r="BK145" s="218">
        <f>ROUND(I145*H145,2)</f>
        <v>0</v>
      </c>
      <c r="BL145" s="18" t="s">
        <v>168</v>
      </c>
      <c r="BM145" s="217" t="s">
        <v>1604</v>
      </c>
    </row>
    <row r="146" s="2" customFormat="1" ht="16.5" customHeight="1">
      <c r="A146" s="39"/>
      <c r="B146" s="40"/>
      <c r="C146" s="259" t="s">
        <v>422</v>
      </c>
      <c r="D146" s="259" t="s">
        <v>381</v>
      </c>
      <c r="E146" s="260" t="s">
        <v>710</v>
      </c>
      <c r="F146" s="261" t="s">
        <v>711</v>
      </c>
      <c r="G146" s="262" t="s">
        <v>443</v>
      </c>
      <c r="H146" s="263">
        <v>9</v>
      </c>
      <c r="I146" s="264"/>
      <c r="J146" s="265">
        <f>ROUND(I146*H146,2)</f>
        <v>0</v>
      </c>
      <c r="K146" s="261" t="s">
        <v>300</v>
      </c>
      <c r="L146" s="266"/>
      <c r="M146" s="267" t="s">
        <v>19</v>
      </c>
      <c r="N146" s="268" t="s">
        <v>41</v>
      </c>
      <c r="O146" s="85"/>
      <c r="P146" s="215">
        <f>O146*H146</f>
        <v>0</v>
      </c>
      <c r="Q146" s="215">
        <v>0.00038999999999999999</v>
      </c>
      <c r="R146" s="215">
        <f>Q146*H146</f>
        <v>0.0035100000000000001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183</v>
      </c>
      <c r="AT146" s="217" t="s">
        <v>381</v>
      </c>
      <c r="AU146" s="217" t="s">
        <v>80</v>
      </c>
      <c r="AY146" s="18" t="s">
        <v>154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78</v>
      </c>
      <c r="BK146" s="218">
        <f>ROUND(I146*H146,2)</f>
        <v>0</v>
      </c>
      <c r="BL146" s="18" t="s">
        <v>168</v>
      </c>
      <c r="BM146" s="217" t="s">
        <v>1605</v>
      </c>
    </row>
    <row r="147" s="13" customFormat="1">
      <c r="A147" s="13"/>
      <c r="B147" s="236"/>
      <c r="C147" s="237"/>
      <c r="D147" s="238" t="s">
        <v>322</v>
      </c>
      <c r="E147" s="239" t="s">
        <v>19</v>
      </c>
      <c r="F147" s="240" t="s">
        <v>1606</v>
      </c>
      <c r="G147" s="237"/>
      <c r="H147" s="241">
        <v>9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322</v>
      </c>
      <c r="AU147" s="247" t="s">
        <v>80</v>
      </c>
      <c r="AV147" s="13" t="s">
        <v>80</v>
      </c>
      <c r="AW147" s="13" t="s">
        <v>32</v>
      </c>
      <c r="AX147" s="13" t="s">
        <v>78</v>
      </c>
      <c r="AY147" s="247" t="s">
        <v>154</v>
      </c>
    </row>
    <row r="148" s="2" customFormat="1" ht="16.5" customHeight="1">
      <c r="A148" s="39"/>
      <c r="B148" s="40"/>
      <c r="C148" s="206" t="s">
        <v>429</v>
      </c>
      <c r="D148" s="206" t="s">
        <v>155</v>
      </c>
      <c r="E148" s="207" t="s">
        <v>1325</v>
      </c>
      <c r="F148" s="208" t="s">
        <v>1326</v>
      </c>
      <c r="G148" s="209" t="s">
        <v>310</v>
      </c>
      <c r="H148" s="210">
        <v>100</v>
      </c>
      <c r="I148" s="211"/>
      <c r="J148" s="212">
        <f>ROUND(I148*H148,2)</f>
        <v>0</v>
      </c>
      <c r="K148" s="208" t="s">
        <v>300</v>
      </c>
      <c r="L148" s="45"/>
      <c r="M148" s="213" t="s">
        <v>19</v>
      </c>
      <c r="N148" s="214" t="s">
        <v>41</v>
      </c>
      <c r="O148" s="85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168</v>
      </c>
      <c r="AT148" s="217" t="s">
        <v>155</v>
      </c>
      <c r="AU148" s="217" t="s">
        <v>80</v>
      </c>
      <c r="AY148" s="18" t="s">
        <v>154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78</v>
      </c>
      <c r="BK148" s="218">
        <f>ROUND(I148*H148,2)</f>
        <v>0</v>
      </c>
      <c r="BL148" s="18" t="s">
        <v>168</v>
      </c>
      <c r="BM148" s="217" t="s">
        <v>1607</v>
      </c>
    </row>
    <row r="149" s="2" customFormat="1">
      <c r="A149" s="39"/>
      <c r="B149" s="40"/>
      <c r="C149" s="41"/>
      <c r="D149" s="231" t="s">
        <v>302</v>
      </c>
      <c r="E149" s="41"/>
      <c r="F149" s="232" t="s">
        <v>1328</v>
      </c>
      <c r="G149" s="41"/>
      <c r="H149" s="41"/>
      <c r="I149" s="233"/>
      <c r="J149" s="41"/>
      <c r="K149" s="41"/>
      <c r="L149" s="45"/>
      <c r="M149" s="234"/>
      <c r="N149" s="23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302</v>
      </c>
      <c r="AU149" s="18" t="s">
        <v>80</v>
      </c>
    </row>
    <row r="150" s="2" customFormat="1" ht="16.5" customHeight="1">
      <c r="A150" s="39"/>
      <c r="B150" s="40"/>
      <c r="C150" s="206" t="s">
        <v>435</v>
      </c>
      <c r="D150" s="206" t="s">
        <v>155</v>
      </c>
      <c r="E150" s="207" t="s">
        <v>738</v>
      </c>
      <c r="F150" s="208" t="s">
        <v>739</v>
      </c>
      <c r="G150" s="209" t="s">
        <v>310</v>
      </c>
      <c r="H150" s="210">
        <v>100</v>
      </c>
      <c r="I150" s="211"/>
      <c r="J150" s="212">
        <f>ROUND(I150*H150,2)</f>
        <v>0</v>
      </c>
      <c r="K150" s="208" t="s">
        <v>300</v>
      </c>
      <c r="L150" s="45"/>
      <c r="M150" s="213" t="s">
        <v>19</v>
      </c>
      <c r="N150" s="214" t="s">
        <v>41</v>
      </c>
      <c r="O150" s="85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168</v>
      </c>
      <c r="AT150" s="217" t="s">
        <v>155</v>
      </c>
      <c r="AU150" s="217" t="s">
        <v>80</v>
      </c>
      <c r="AY150" s="18" t="s">
        <v>154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78</v>
      </c>
      <c r="BK150" s="218">
        <f>ROUND(I150*H150,2)</f>
        <v>0</v>
      </c>
      <c r="BL150" s="18" t="s">
        <v>168</v>
      </c>
      <c r="BM150" s="217" t="s">
        <v>1608</v>
      </c>
    </row>
    <row r="151" s="2" customFormat="1">
      <c r="A151" s="39"/>
      <c r="B151" s="40"/>
      <c r="C151" s="41"/>
      <c r="D151" s="231" t="s">
        <v>302</v>
      </c>
      <c r="E151" s="41"/>
      <c r="F151" s="232" t="s">
        <v>741</v>
      </c>
      <c r="G151" s="41"/>
      <c r="H151" s="41"/>
      <c r="I151" s="233"/>
      <c r="J151" s="41"/>
      <c r="K151" s="41"/>
      <c r="L151" s="45"/>
      <c r="M151" s="234"/>
      <c r="N151" s="235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302</v>
      </c>
      <c r="AU151" s="18" t="s">
        <v>80</v>
      </c>
    </row>
    <row r="152" s="2" customFormat="1" ht="16.5" customHeight="1">
      <c r="A152" s="39"/>
      <c r="B152" s="40"/>
      <c r="C152" s="206" t="s">
        <v>440</v>
      </c>
      <c r="D152" s="206" t="s">
        <v>155</v>
      </c>
      <c r="E152" s="207" t="s">
        <v>743</v>
      </c>
      <c r="F152" s="208" t="s">
        <v>744</v>
      </c>
      <c r="G152" s="209" t="s">
        <v>443</v>
      </c>
      <c r="H152" s="210">
        <v>2</v>
      </c>
      <c r="I152" s="211"/>
      <c r="J152" s="212">
        <f>ROUND(I152*H152,2)</f>
        <v>0</v>
      </c>
      <c r="K152" s="208" t="s">
        <v>300</v>
      </c>
      <c r="L152" s="45"/>
      <c r="M152" s="213" t="s">
        <v>19</v>
      </c>
      <c r="N152" s="214" t="s">
        <v>41</v>
      </c>
      <c r="O152" s="85"/>
      <c r="P152" s="215">
        <f>O152*H152</f>
        <v>0</v>
      </c>
      <c r="Q152" s="215">
        <v>0.45937</v>
      </c>
      <c r="R152" s="215">
        <f>Q152*H152</f>
        <v>0.91874</v>
      </c>
      <c r="S152" s="215">
        <v>0</v>
      </c>
      <c r="T152" s="21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7" t="s">
        <v>168</v>
      </c>
      <c r="AT152" s="217" t="s">
        <v>155</v>
      </c>
      <c r="AU152" s="217" t="s">
        <v>80</v>
      </c>
      <c r="AY152" s="18" t="s">
        <v>154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78</v>
      </c>
      <c r="BK152" s="218">
        <f>ROUND(I152*H152,2)</f>
        <v>0</v>
      </c>
      <c r="BL152" s="18" t="s">
        <v>168</v>
      </c>
      <c r="BM152" s="217" t="s">
        <v>1609</v>
      </c>
    </row>
    <row r="153" s="2" customFormat="1">
      <c r="A153" s="39"/>
      <c r="B153" s="40"/>
      <c r="C153" s="41"/>
      <c r="D153" s="231" t="s">
        <v>302</v>
      </c>
      <c r="E153" s="41"/>
      <c r="F153" s="232" t="s">
        <v>746</v>
      </c>
      <c r="G153" s="41"/>
      <c r="H153" s="41"/>
      <c r="I153" s="233"/>
      <c r="J153" s="41"/>
      <c r="K153" s="41"/>
      <c r="L153" s="45"/>
      <c r="M153" s="234"/>
      <c r="N153" s="23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302</v>
      </c>
      <c r="AU153" s="18" t="s">
        <v>80</v>
      </c>
    </row>
    <row r="154" s="2" customFormat="1" ht="16.5" customHeight="1">
      <c r="A154" s="39"/>
      <c r="B154" s="40"/>
      <c r="C154" s="206" t="s">
        <v>446</v>
      </c>
      <c r="D154" s="206" t="s">
        <v>155</v>
      </c>
      <c r="E154" s="207" t="s">
        <v>1610</v>
      </c>
      <c r="F154" s="208" t="s">
        <v>1611</v>
      </c>
      <c r="G154" s="209" t="s">
        <v>310</v>
      </c>
      <c r="H154" s="210">
        <v>15</v>
      </c>
      <c r="I154" s="211"/>
      <c r="J154" s="212">
        <f>ROUND(I154*H154,2)</f>
        <v>0</v>
      </c>
      <c r="K154" s="208" t="s">
        <v>300</v>
      </c>
      <c r="L154" s="45"/>
      <c r="M154" s="213" t="s">
        <v>19</v>
      </c>
      <c r="N154" s="214" t="s">
        <v>41</v>
      </c>
      <c r="O154" s="85"/>
      <c r="P154" s="215">
        <f>O154*H154</f>
        <v>0</v>
      </c>
      <c r="Q154" s="215">
        <v>0.00019000000000000001</v>
      </c>
      <c r="R154" s="215">
        <f>Q154*H154</f>
        <v>0.0028500000000000001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168</v>
      </c>
      <c r="AT154" s="217" t="s">
        <v>155</v>
      </c>
      <c r="AU154" s="217" t="s">
        <v>80</v>
      </c>
      <c r="AY154" s="18" t="s">
        <v>154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78</v>
      </c>
      <c r="BK154" s="218">
        <f>ROUND(I154*H154,2)</f>
        <v>0</v>
      </c>
      <c r="BL154" s="18" t="s">
        <v>168</v>
      </c>
      <c r="BM154" s="217" t="s">
        <v>1612</v>
      </c>
    </row>
    <row r="155" s="2" customFormat="1">
      <c r="A155" s="39"/>
      <c r="B155" s="40"/>
      <c r="C155" s="41"/>
      <c r="D155" s="231" t="s">
        <v>302</v>
      </c>
      <c r="E155" s="41"/>
      <c r="F155" s="232" t="s">
        <v>1613</v>
      </c>
      <c r="G155" s="41"/>
      <c r="H155" s="41"/>
      <c r="I155" s="233"/>
      <c r="J155" s="41"/>
      <c r="K155" s="41"/>
      <c r="L155" s="45"/>
      <c r="M155" s="234"/>
      <c r="N155" s="23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302</v>
      </c>
      <c r="AU155" s="18" t="s">
        <v>80</v>
      </c>
    </row>
    <row r="156" s="2" customFormat="1" ht="16.5" customHeight="1">
      <c r="A156" s="39"/>
      <c r="B156" s="40"/>
      <c r="C156" s="206" t="s">
        <v>450</v>
      </c>
      <c r="D156" s="206" t="s">
        <v>155</v>
      </c>
      <c r="E156" s="207" t="s">
        <v>771</v>
      </c>
      <c r="F156" s="208" t="s">
        <v>772</v>
      </c>
      <c r="G156" s="209" t="s">
        <v>310</v>
      </c>
      <c r="H156" s="210">
        <v>45</v>
      </c>
      <c r="I156" s="211"/>
      <c r="J156" s="212">
        <f>ROUND(I156*H156,2)</f>
        <v>0</v>
      </c>
      <c r="K156" s="208" t="s">
        <v>300</v>
      </c>
      <c r="L156" s="45"/>
      <c r="M156" s="213" t="s">
        <v>19</v>
      </c>
      <c r="N156" s="214" t="s">
        <v>41</v>
      </c>
      <c r="O156" s="85"/>
      <c r="P156" s="215">
        <f>O156*H156</f>
        <v>0</v>
      </c>
      <c r="Q156" s="215">
        <v>9.0000000000000006E-05</v>
      </c>
      <c r="R156" s="215">
        <f>Q156*H156</f>
        <v>0.0040500000000000006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168</v>
      </c>
      <c r="AT156" s="217" t="s">
        <v>155</v>
      </c>
      <c r="AU156" s="217" t="s">
        <v>80</v>
      </c>
      <c r="AY156" s="18" t="s">
        <v>154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78</v>
      </c>
      <c r="BK156" s="218">
        <f>ROUND(I156*H156,2)</f>
        <v>0</v>
      </c>
      <c r="BL156" s="18" t="s">
        <v>168</v>
      </c>
      <c r="BM156" s="217" t="s">
        <v>1614</v>
      </c>
    </row>
    <row r="157" s="2" customFormat="1">
      <c r="A157" s="39"/>
      <c r="B157" s="40"/>
      <c r="C157" s="41"/>
      <c r="D157" s="231" t="s">
        <v>302</v>
      </c>
      <c r="E157" s="41"/>
      <c r="F157" s="232" t="s">
        <v>774</v>
      </c>
      <c r="G157" s="41"/>
      <c r="H157" s="41"/>
      <c r="I157" s="233"/>
      <c r="J157" s="41"/>
      <c r="K157" s="41"/>
      <c r="L157" s="45"/>
      <c r="M157" s="234"/>
      <c r="N157" s="23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302</v>
      </c>
      <c r="AU157" s="18" t="s">
        <v>80</v>
      </c>
    </row>
    <row r="158" s="13" customFormat="1">
      <c r="A158" s="13"/>
      <c r="B158" s="236"/>
      <c r="C158" s="237"/>
      <c r="D158" s="238" t="s">
        <v>322</v>
      </c>
      <c r="E158" s="239" t="s">
        <v>19</v>
      </c>
      <c r="F158" s="240" t="s">
        <v>1615</v>
      </c>
      <c r="G158" s="237"/>
      <c r="H158" s="241">
        <v>15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322</v>
      </c>
      <c r="AU158" s="247" t="s">
        <v>80</v>
      </c>
      <c r="AV158" s="13" t="s">
        <v>80</v>
      </c>
      <c r="AW158" s="13" t="s">
        <v>32</v>
      </c>
      <c r="AX158" s="13" t="s">
        <v>70</v>
      </c>
      <c r="AY158" s="247" t="s">
        <v>154</v>
      </c>
    </row>
    <row r="159" s="13" customFormat="1">
      <c r="A159" s="13"/>
      <c r="B159" s="236"/>
      <c r="C159" s="237"/>
      <c r="D159" s="238" t="s">
        <v>322</v>
      </c>
      <c r="E159" s="239" t="s">
        <v>19</v>
      </c>
      <c r="F159" s="240" t="s">
        <v>1616</v>
      </c>
      <c r="G159" s="237"/>
      <c r="H159" s="241">
        <v>30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322</v>
      </c>
      <c r="AU159" s="247" t="s">
        <v>80</v>
      </c>
      <c r="AV159" s="13" t="s">
        <v>80</v>
      </c>
      <c r="AW159" s="13" t="s">
        <v>32</v>
      </c>
      <c r="AX159" s="13" t="s">
        <v>70</v>
      </c>
      <c r="AY159" s="247" t="s">
        <v>154</v>
      </c>
    </row>
    <row r="160" s="14" customFormat="1">
      <c r="A160" s="14"/>
      <c r="B160" s="248"/>
      <c r="C160" s="249"/>
      <c r="D160" s="238" t="s">
        <v>322</v>
      </c>
      <c r="E160" s="250" t="s">
        <v>19</v>
      </c>
      <c r="F160" s="251" t="s">
        <v>325</v>
      </c>
      <c r="G160" s="249"/>
      <c r="H160" s="252">
        <v>45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322</v>
      </c>
      <c r="AU160" s="258" t="s">
        <v>80</v>
      </c>
      <c r="AV160" s="14" t="s">
        <v>168</v>
      </c>
      <c r="AW160" s="14" t="s">
        <v>32</v>
      </c>
      <c r="AX160" s="14" t="s">
        <v>78</v>
      </c>
      <c r="AY160" s="258" t="s">
        <v>154</v>
      </c>
    </row>
    <row r="161" s="11" customFormat="1" ht="22.8" customHeight="1">
      <c r="A161" s="11"/>
      <c r="B161" s="192"/>
      <c r="C161" s="193"/>
      <c r="D161" s="194" t="s">
        <v>69</v>
      </c>
      <c r="E161" s="229" t="s">
        <v>524</v>
      </c>
      <c r="F161" s="229" t="s">
        <v>525</v>
      </c>
      <c r="G161" s="193"/>
      <c r="H161" s="193"/>
      <c r="I161" s="196"/>
      <c r="J161" s="230">
        <f>BK161</f>
        <v>0</v>
      </c>
      <c r="K161" s="193"/>
      <c r="L161" s="198"/>
      <c r="M161" s="199"/>
      <c r="N161" s="200"/>
      <c r="O161" s="200"/>
      <c r="P161" s="201">
        <f>SUM(P162:P163)</f>
        <v>0</v>
      </c>
      <c r="Q161" s="200"/>
      <c r="R161" s="201">
        <f>SUM(R162:R163)</f>
        <v>0</v>
      </c>
      <c r="S161" s="200"/>
      <c r="T161" s="202">
        <f>SUM(T162:T163)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03" t="s">
        <v>78</v>
      </c>
      <c r="AT161" s="204" t="s">
        <v>69</v>
      </c>
      <c r="AU161" s="204" t="s">
        <v>78</v>
      </c>
      <c r="AY161" s="203" t="s">
        <v>154</v>
      </c>
      <c r="BK161" s="205">
        <f>SUM(BK162:BK163)</f>
        <v>0</v>
      </c>
    </row>
    <row r="162" s="2" customFormat="1" ht="24.15" customHeight="1">
      <c r="A162" s="39"/>
      <c r="B162" s="40"/>
      <c r="C162" s="206" t="s">
        <v>454</v>
      </c>
      <c r="D162" s="206" t="s">
        <v>155</v>
      </c>
      <c r="E162" s="207" t="s">
        <v>527</v>
      </c>
      <c r="F162" s="208" t="s">
        <v>528</v>
      </c>
      <c r="G162" s="209" t="s">
        <v>384</v>
      </c>
      <c r="H162" s="210">
        <v>12.978999999999999</v>
      </c>
      <c r="I162" s="211"/>
      <c r="J162" s="212">
        <f>ROUND(I162*H162,2)</f>
        <v>0</v>
      </c>
      <c r="K162" s="208" t="s">
        <v>300</v>
      </c>
      <c r="L162" s="45"/>
      <c r="M162" s="213" t="s">
        <v>19</v>
      </c>
      <c r="N162" s="214" t="s">
        <v>41</v>
      </c>
      <c r="O162" s="85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168</v>
      </c>
      <c r="AT162" s="217" t="s">
        <v>155</v>
      </c>
      <c r="AU162" s="217" t="s">
        <v>80</v>
      </c>
      <c r="AY162" s="18" t="s">
        <v>154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78</v>
      </c>
      <c r="BK162" s="218">
        <f>ROUND(I162*H162,2)</f>
        <v>0</v>
      </c>
      <c r="BL162" s="18" t="s">
        <v>168</v>
      </c>
      <c r="BM162" s="217" t="s">
        <v>1617</v>
      </c>
    </row>
    <row r="163" s="2" customFormat="1">
      <c r="A163" s="39"/>
      <c r="B163" s="40"/>
      <c r="C163" s="41"/>
      <c r="D163" s="231" t="s">
        <v>302</v>
      </c>
      <c r="E163" s="41"/>
      <c r="F163" s="232" t="s">
        <v>530</v>
      </c>
      <c r="G163" s="41"/>
      <c r="H163" s="41"/>
      <c r="I163" s="233"/>
      <c r="J163" s="41"/>
      <c r="K163" s="41"/>
      <c r="L163" s="45"/>
      <c r="M163" s="234"/>
      <c r="N163" s="23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302</v>
      </c>
      <c r="AU163" s="18" t="s">
        <v>80</v>
      </c>
    </row>
    <row r="164" s="11" customFormat="1" ht="25.92" customHeight="1">
      <c r="A164" s="11"/>
      <c r="B164" s="192"/>
      <c r="C164" s="193"/>
      <c r="D164" s="194" t="s">
        <v>69</v>
      </c>
      <c r="E164" s="195" t="s">
        <v>240</v>
      </c>
      <c r="F164" s="195" t="s">
        <v>818</v>
      </c>
      <c r="G164" s="193"/>
      <c r="H164" s="193"/>
      <c r="I164" s="196"/>
      <c r="J164" s="197">
        <f>BK164</f>
        <v>0</v>
      </c>
      <c r="K164" s="193"/>
      <c r="L164" s="198"/>
      <c r="M164" s="199"/>
      <c r="N164" s="200"/>
      <c r="O164" s="200"/>
      <c r="P164" s="201">
        <f>P165</f>
        <v>0</v>
      </c>
      <c r="Q164" s="200"/>
      <c r="R164" s="201">
        <f>R165</f>
        <v>0</v>
      </c>
      <c r="S164" s="200"/>
      <c r="T164" s="202">
        <f>T165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03" t="s">
        <v>168</v>
      </c>
      <c r="AT164" s="204" t="s">
        <v>69</v>
      </c>
      <c r="AU164" s="204" t="s">
        <v>70</v>
      </c>
      <c r="AY164" s="203" t="s">
        <v>154</v>
      </c>
      <c r="BK164" s="205">
        <f>BK165</f>
        <v>0</v>
      </c>
    </row>
    <row r="165" s="11" customFormat="1" ht="22.8" customHeight="1">
      <c r="A165" s="11"/>
      <c r="B165" s="192"/>
      <c r="C165" s="193"/>
      <c r="D165" s="194" t="s">
        <v>69</v>
      </c>
      <c r="E165" s="229" t="s">
        <v>242</v>
      </c>
      <c r="F165" s="229" t="s">
        <v>1618</v>
      </c>
      <c r="G165" s="193"/>
      <c r="H165" s="193"/>
      <c r="I165" s="196"/>
      <c r="J165" s="230">
        <f>BK165</f>
        <v>0</v>
      </c>
      <c r="K165" s="193"/>
      <c r="L165" s="198"/>
      <c r="M165" s="199"/>
      <c r="N165" s="200"/>
      <c r="O165" s="200"/>
      <c r="P165" s="201">
        <f>SUM(P166:P167)</f>
        <v>0</v>
      </c>
      <c r="Q165" s="200"/>
      <c r="R165" s="201">
        <f>SUM(R166:R167)</f>
        <v>0</v>
      </c>
      <c r="S165" s="200"/>
      <c r="T165" s="202">
        <f>SUM(T166:T167)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3" t="s">
        <v>168</v>
      </c>
      <c r="AT165" s="204" t="s">
        <v>69</v>
      </c>
      <c r="AU165" s="204" t="s">
        <v>78</v>
      </c>
      <c r="AY165" s="203" t="s">
        <v>154</v>
      </c>
      <c r="BK165" s="205">
        <f>SUM(BK166:BK167)</f>
        <v>0</v>
      </c>
    </row>
    <row r="166" s="2" customFormat="1" ht="24.15" customHeight="1">
      <c r="A166" s="39"/>
      <c r="B166" s="40"/>
      <c r="C166" s="206" t="s">
        <v>458</v>
      </c>
      <c r="D166" s="206" t="s">
        <v>155</v>
      </c>
      <c r="E166" s="207" t="s">
        <v>1619</v>
      </c>
      <c r="F166" s="208" t="s">
        <v>1620</v>
      </c>
      <c r="G166" s="209" t="s">
        <v>310</v>
      </c>
      <c r="H166" s="210">
        <v>15</v>
      </c>
      <c r="I166" s="211"/>
      <c r="J166" s="212">
        <f>ROUND(I166*H166,2)</f>
        <v>0</v>
      </c>
      <c r="K166" s="208" t="s">
        <v>19</v>
      </c>
      <c r="L166" s="45"/>
      <c r="M166" s="213" t="s">
        <v>19</v>
      </c>
      <c r="N166" s="214" t="s">
        <v>41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247</v>
      </c>
      <c r="AT166" s="217" t="s">
        <v>155</v>
      </c>
      <c r="AU166" s="217" t="s">
        <v>80</v>
      </c>
      <c r="AY166" s="18" t="s">
        <v>154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78</v>
      </c>
      <c r="BK166" s="218">
        <f>ROUND(I166*H166,2)</f>
        <v>0</v>
      </c>
      <c r="BL166" s="18" t="s">
        <v>247</v>
      </c>
      <c r="BM166" s="217" t="s">
        <v>1621</v>
      </c>
    </row>
    <row r="167" s="2" customFormat="1" ht="33" customHeight="1">
      <c r="A167" s="39"/>
      <c r="B167" s="40"/>
      <c r="C167" s="206" t="s">
        <v>462</v>
      </c>
      <c r="D167" s="206" t="s">
        <v>155</v>
      </c>
      <c r="E167" s="207" t="s">
        <v>1622</v>
      </c>
      <c r="F167" s="208" t="s">
        <v>1623</v>
      </c>
      <c r="G167" s="209" t="s">
        <v>310</v>
      </c>
      <c r="H167" s="210">
        <v>15</v>
      </c>
      <c r="I167" s="211"/>
      <c r="J167" s="212">
        <f>ROUND(I167*H167,2)</f>
        <v>0</v>
      </c>
      <c r="K167" s="208" t="s">
        <v>19</v>
      </c>
      <c r="L167" s="45"/>
      <c r="M167" s="219" t="s">
        <v>19</v>
      </c>
      <c r="N167" s="220" t="s">
        <v>41</v>
      </c>
      <c r="O167" s="221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247</v>
      </c>
      <c r="AT167" s="217" t="s">
        <v>155</v>
      </c>
      <c r="AU167" s="217" t="s">
        <v>80</v>
      </c>
      <c r="AY167" s="18" t="s">
        <v>154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78</v>
      </c>
      <c r="BK167" s="218">
        <f>ROUND(I167*H167,2)</f>
        <v>0</v>
      </c>
      <c r="BL167" s="18" t="s">
        <v>247</v>
      </c>
      <c r="BM167" s="217" t="s">
        <v>1624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xJwttE76NeYd3+VHhb91VX3jPxDFRVn00PNAPedFCnNNXIGemjGSXlA5VXg38zWSBOSvyKruNg0V/6jS/8jTAQ==" hashValue="gswyagRYph3Yu9N3Ia/X2VdFAsaN0nBVpvb55FcPVPr2aESlSLjmrBIndEmMhPz1cMPuVKFn0eBAQFteWG7lkw==" algorithmName="SHA-512" password="CC35"/>
  <autoFilter ref="C85:K16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119001405"/>
    <hyperlink ref="F92" r:id="rId2" display="https://podminky.urs.cz/item/CS_URS_2025_02/119001412"/>
    <hyperlink ref="F94" r:id="rId3" display="https://podminky.urs.cz/item/CS_URS_2025_02/132212221"/>
    <hyperlink ref="F97" r:id="rId4" display="https://podminky.urs.cz/item/CS_URS_2025_02/132312221"/>
    <hyperlink ref="F100" r:id="rId5" display="https://podminky.urs.cz/item/CS_URS_2025_02/132354202"/>
    <hyperlink ref="F103" r:id="rId6" display="https://podminky.urs.cz/item/CS_URS_2025_02/151101102"/>
    <hyperlink ref="F106" r:id="rId7" display="https://podminky.urs.cz/item/CS_URS_2025_02/151101112"/>
    <hyperlink ref="F109" r:id="rId8" display="https://podminky.urs.cz/item/CS_URS_2025_02/162351123"/>
    <hyperlink ref="F112" r:id="rId9" display="https://podminky.urs.cz/item/CS_URS_2025_02/162751157"/>
    <hyperlink ref="F115" r:id="rId10" display="https://podminky.urs.cz/item/CS_URS_2025_02/167151112"/>
    <hyperlink ref="F118" r:id="rId11" display="https://podminky.urs.cz/item/CS_URS_2025_02/171201201"/>
    <hyperlink ref="F121" r:id="rId12" display="https://podminky.urs.cz/item/CS_URS_2025_02/174151101"/>
    <hyperlink ref="F124" r:id="rId13" display="https://podminky.urs.cz/item/CS_URS_2025_02/175151101"/>
    <hyperlink ref="F129" r:id="rId14" display="https://podminky.urs.cz/item/CS_URS_2025_02/181951114"/>
    <hyperlink ref="F133" r:id="rId15" display="https://podminky.urs.cz/item/CS_URS_2025_02/451573111"/>
    <hyperlink ref="F137" r:id="rId16" display="https://podminky.urs.cz/item/CS_URS_2025_02/871241211"/>
    <hyperlink ref="F140" r:id="rId17" display="https://podminky.urs.cz/item/CS_URS_2025_02/857242122"/>
    <hyperlink ref="F144" r:id="rId18" display="https://podminky.urs.cz/item/CS_URS_2025_02/877241101"/>
    <hyperlink ref="F149" r:id="rId19" display="https://podminky.urs.cz/item/CS_URS_2025_02/892273122"/>
    <hyperlink ref="F151" r:id="rId20" display="https://podminky.urs.cz/item/CS_URS_2025_02/892241111"/>
    <hyperlink ref="F153" r:id="rId21" display="https://podminky.urs.cz/item/CS_URS_2025_02/892372111"/>
    <hyperlink ref="F155" r:id="rId22" display="https://podminky.urs.cz/item/CS_URS_2025_02/899721111"/>
    <hyperlink ref="F157" r:id="rId23" display="https://podminky.urs.cz/item/CS_URS_2025_02/899722113"/>
    <hyperlink ref="F163" r:id="rId24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1625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28. 8. 2025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19</v>
      </c>
      <c r="F24" s="39"/>
      <c r="G24" s="39"/>
      <c r="H24" s="39"/>
      <c r="I24" s="143" t="s">
        <v>28</v>
      </c>
      <c r="J24" s="134" t="s">
        <v>287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ROUND(J81,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3" t="s">
        <v>41</v>
      </c>
      <c r="F33" s="157">
        <f>ROUND((SUM(BE81:BE89)),  2)</f>
        <v>0</v>
      </c>
      <c r="G33" s="39"/>
      <c r="H33" s="39"/>
      <c r="I33" s="158">
        <v>0.20999999999999999</v>
      </c>
      <c r="J33" s="157">
        <f>ROUND(((SUM(BE81:BE89))*I33),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57">
        <f>ROUND((SUM(BF81:BF89)),  2)</f>
        <v>0</v>
      </c>
      <c r="G34" s="39"/>
      <c r="H34" s="39"/>
      <c r="I34" s="158">
        <v>0.12</v>
      </c>
      <c r="J34" s="157">
        <f>ROUND(((SUM(BF81:BF89))*I34),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57">
        <f>ROUND((SUM(BG81:BG89)),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57">
        <f>ROUND((SUM(BH81:BH89)),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ROUND((SUM(BI81:BI89)),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Ořechov - inženýrské sítě pro zástavbu RD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10 - Přeložka STL plynovodu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Ořechov</v>
      </c>
      <c r="G52" s="41"/>
      <c r="H52" s="41"/>
      <c r="I52" s="33" t="s">
        <v>23</v>
      </c>
      <c r="J52" s="73" t="str">
        <f>IF(J12="","",J12)</f>
        <v>28. 8. 2025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/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68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s="9" customFormat="1" ht="24.96" customHeight="1">
      <c r="A60" s="9"/>
      <c r="B60" s="175"/>
      <c r="C60" s="176"/>
      <c r="D60" s="177" t="s">
        <v>1375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126"/>
      <c r="D61" s="225" t="s">
        <v>1376</v>
      </c>
      <c r="E61" s="226"/>
      <c r="F61" s="226"/>
      <c r="G61" s="226"/>
      <c r="H61" s="226"/>
      <c r="I61" s="226"/>
      <c r="J61" s="227">
        <f>J83</f>
        <v>0</v>
      </c>
      <c r="K61" s="126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138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0" t="str">
        <f>E7</f>
        <v>Ořechov - inženýrské sítě pro zástavbu RD</v>
      </c>
      <c r="F71" s="33"/>
      <c r="G71" s="33"/>
      <c r="H71" s="33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131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10 - Přeložka STL plynovodu</v>
      </c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Ořechov</v>
      </c>
      <c r="G75" s="41"/>
      <c r="H75" s="41"/>
      <c r="I75" s="33" t="s">
        <v>23</v>
      </c>
      <c r="J75" s="73" t="str">
        <f>IF(J12="","",J12)</f>
        <v>28. 8. 2025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31</v>
      </c>
      <c r="J77" s="37" t="str">
        <f>E21</f>
        <v xml:space="preserve">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/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81"/>
      <c r="B80" s="182"/>
      <c r="C80" s="183" t="s">
        <v>139</v>
      </c>
      <c r="D80" s="184" t="s">
        <v>55</v>
      </c>
      <c r="E80" s="184" t="s">
        <v>51</v>
      </c>
      <c r="F80" s="184" t="s">
        <v>52</v>
      </c>
      <c r="G80" s="184" t="s">
        <v>140</v>
      </c>
      <c r="H80" s="184" t="s">
        <v>141</v>
      </c>
      <c r="I80" s="184" t="s">
        <v>142</v>
      </c>
      <c r="J80" s="184" t="s">
        <v>135</v>
      </c>
      <c r="K80" s="185" t="s">
        <v>143</v>
      </c>
      <c r="L80" s="186"/>
      <c r="M80" s="93" t="s">
        <v>19</v>
      </c>
      <c r="N80" s="94" t="s">
        <v>40</v>
      </c>
      <c r="O80" s="94" t="s">
        <v>144</v>
      </c>
      <c r="P80" s="94" t="s">
        <v>145</v>
      </c>
      <c r="Q80" s="94" t="s">
        <v>146</v>
      </c>
      <c r="R80" s="94" t="s">
        <v>147</v>
      </c>
      <c r="S80" s="94" t="s">
        <v>148</v>
      </c>
      <c r="T80" s="95" t="s">
        <v>149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39"/>
      <c r="B81" s="40"/>
      <c r="C81" s="100" t="s">
        <v>150</v>
      </c>
      <c r="D81" s="41"/>
      <c r="E81" s="41"/>
      <c r="F81" s="41"/>
      <c r="G81" s="41"/>
      <c r="H81" s="41"/>
      <c r="I81" s="41"/>
      <c r="J81" s="187">
        <f>BK81</f>
        <v>0</v>
      </c>
      <c r="K81" s="41"/>
      <c r="L81" s="45"/>
      <c r="M81" s="96"/>
      <c r="N81" s="188"/>
      <c r="O81" s="97"/>
      <c r="P81" s="189">
        <f>P82</f>
        <v>0</v>
      </c>
      <c r="Q81" s="97"/>
      <c r="R81" s="189">
        <f>R82</f>
        <v>0</v>
      </c>
      <c r="S81" s="97"/>
      <c r="T81" s="19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69</v>
      </c>
      <c r="AU81" s="18" t="s">
        <v>136</v>
      </c>
      <c r="BK81" s="191">
        <f>BK82</f>
        <v>0</v>
      </c>
    </row>
    <row r="82" s="11" customFormat="1" ht="25.92" customHeight="1">
      <c r="A82" s="11"/>
      <c r="B82" s="192"/>
      <c r="C82" s="193"/>
      <c r="D82" s="194" t="s">
        <v>69</v>
      </c>
      <c r="E82" s="195" t="s">
        <v>240</v>
      </c>
      <c r="F82" s="195" t="s">
        <v>116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</v>
      </c>
      <c r="S82" s="200"/>
      <c r="T82" s="202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3" t="s">
        <v>168</v>
      </c>
      <c r="AT82" s="204" t="s">
        <v>69</v>
      </c>
      <c r="AU82" s="204" t="s">
        <v>70</v>
      </c>
      <c r="AY82" s="203" t="s">
        <v>154</v>
      </c>
      <c r="BK82" s="205">
        <f>BK83</f>
        <v>0</v>
      </c>
    </row>
    <row r="83" s="11" customFormat="1" ht="22.8" customHeight="1">
      <c r="A83" s="11"/>
      <c r="B83" s="192"/>
      <c r="C83" s="193"/>
      <c r="D83" s="194" t="s">
        <v>69</v>
      </c>
      <c r="E83" s="229" t="s">
        <v>242</v>
      </c>
      <c r="F83" s="229" t="s">
        <v>116</v>
      </c>
      <c r="G83" s="193"/>
      <c r="H83" s="193"/>
      <c r="I83" s="196"/>
      <c r="J83" s="230">
        <f>BK83</f>
        <v>0</v>
      </c>
      <c r="K83" s="193"/>
      <c r="L83" s="198"/>
      <c r="M83" s="199"/>
      <c r="N83" s="200"/>
      <c r="O83" s="200"/>
      <c r="P83" s="201">
        <f>SUM(P84:P89)</f>
        <v>0</v>
      </c>
      <c r="Q83" s="200"/>
      <c r="R83" s="201">
        <f>SUM(R84:R89)</f>
        <v>0</v>
      </c>
      <c r="S83" s="200"/>
      <c r="T83" s="202">
        <f>SUM(T84:T89)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03" t="s">
        <v>168</v>
      </c>
      <c r="AT83" s="204" t="s">
        <v>69</v>
      </c>
      <c r="AU83" s="204" t="s">
        <v>78</v>
      </c>
      <c r="AY83" s="203" t="s">
        <v>154</v>
      </c>
      <c r="BK83" s="205">
        <f>SUM(BK84:BK89)</f>
        <v>0</v>
      </c>
    </row>
    <row r="84" s="2" customFormat="1" ht="16.5" customHeight="1">
      <c r="A84" s="39"/>
      <c r="B84" s="40"/>
      <c r="C84" s="206" t="s">
        <v>78</v>
      </c>
      <c r="D84" s="206" t="s">
        <v>155</v>
      </c>
      <c r="E84" s="207" t="s">
        <v>1626</v>
      </c>
      <c r="F84" s="208" t="s">
        <v>1378</v>
      </c>
      <c r="G84" s="209" t="s">
        <v>943</v>
      </c>
      <c r="H84" s="210">
        <v>1</v>
      </c>
      <c r="I84" s="211"/>
      <c r="J84" s="212">
        <f>ROUND(I84*H84,2)</f>
        <v>0</v>
      </c>
      <c r="K84" s="208" t="s">
        <v>19</v>
      </c>
      <c r="L84" s="45"/>
      <c r="M84" s="213" t="s">
        <v>19</v>
      </c>
      <c r="N84" s="214" t="s">
        <v>41</v>
      </c>
      <c r="O84" s="85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7" t="s">
        <v>247</v>
      </c>
      <c r="AT84" s="217" t="s">
        <v>155</v>
      </c>
      <c r="AU84" s="217" t="s">
        <v>80</v>
      </c>
      <c r="AY84" s="18" t="s">
        <v>154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8" t="s">
        <v>78</v>
      </c>
      <c r="BK84" s="218">
        <f>ROUND(I84*H84,2)</f>
        <v>0</v>
      </c>
      <c r="BL84" s="18" t="s">
        <v>247</v>
      </c>
      <c r="BM84" s="217" t="s">
        <v>1627</v>
      </c>
    </row>
    <row r="85" s="2" customFormat="1" ht="16.5" customHeight="1">
      <c r="A85" s="39"/>
      <c r="B85" s="40"/>
      <c r="C85" s="206" t="s">
        <v>80</v>
      </c>
      <c r="D85" s="206" t="s">
        <v>155</v>
      </c>
      <c r="E85" s="207" t="s">
        <v>1628</v>
      </c>
      <c r="F85" s="208" t="s">
        <v>1381</v>
      </c>
      <c r="G85" s="209" t="s">
        <v>943</v>
      </c>
      <c r="H85" s="210">
        <v>1</v>
      </c>
      <c r="I85" s="211"/>
      <c r="J85" s="212">
        <f>ROUND(I85*H85,2)</f>
        <v>0</v>
      </c>
      <c r="K85" s="208" t="s">
        <v>19</v>
      </c>
      <c r="L85" s="45"/>
      <c r="M85" s="213" t="s">
        <v>19</v>
      </c>
      <c r="N85" s="214" t="s">
        <v>41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247</v>
      </c>
      <c r="AT85" s="217" t="s">
        <v>155</v>
      </c>
      <c r="AU85" s="217" t="s">
        <v>80</v>
      </c>
      <c r="AY85" s="18" t="s">
        <v>154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8" t="s">
        <v>78</v>
      </c>
      <c r="BK85" s="218">
        <f>ROUND(I85*H85,2)</f>
        <v>0</v>
      </c>
      <c r="BL85" s="18" t="s">
        <v>247</v>
      </c>
      <c r="BM85" s="217" t="s">
        <v>1629</v>
      </c>
    </row>
    <row r="86" s="2" customFormat="1" ht="16.5" customHeight="1">
      <c r="A86" s="39"/>
      <c r="B86" s="40"/>
      <c r="C86" s="206" t="s">
        <v>164</v>
      </c>
      <c r="D86" s="206" t="s">
        <v>155</v>
      </c>
      <c r="E86" s="207" t="s">
        <v>1630</v>
      </c>
      <c r="F86" s="208" t="s">
        <v>1387</v>
      </c>
      <c r="G86" s="209" t="s">
        <v>943</v>
      </c>
      <c r="H86" s="210">
        <v>1</v>
      </c>
      <c r="I86" s="211"/>
      <c r="J86" s="212">
        <f>ROUND(I86*H86,2)</f>
        <v>0</v>
      </c>
      <c r="K86" s="208" t="s">
        <v>19</v>
      </c>
      <c r="L86" s="45"/>
      <c r="M86" s="213" t="s">
        <v>19</v>
      </c>
      <c r="N86" s="214" t="s">
        <v>41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247</v>
      </c>
      <c r="AT86" s="217" t="s">
        <v>155</v>
      </c>
      <c r="AU86" s="217" t="s">
        <v>80</v>
      </c>
      <c r="AY86" s="18" t="s">
        <v>154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78</v>
      </c>
      <c r="BK86" s="218">
        <f>ROUND(I86*H86,2)</f>
        <v>0</v>
      </c>
      <c r="BL86" s="18" t="s">
        <v>247</v>
      </c>
      <c r="BM86" s="217" t="s">
        <v>1631</v>
      </c>
    </row>
    <row r="87" s="2" customFormat="1" ht="16.5" customHeight="1">
      <c r="A87" s="39"/>
      <c r="B87" s="40"/>
      <c r="C87" s="206" t="s">
        <v>168</v>
      </c>
      <c r="D87" s="206" t="s">
        <v>155</v>
      </c>
      <c r="E87" s="207" t="s">
        <v>1632</v>
      </c>
      <c r="F87" s="208" t="s">
        <v>1390</v>
      </c>
      <c r="G87" s="209" t="s">
        <v>943</v>
      </c>
      <c r="H87" s="210">
        <v>1</v>
      </c>
      <c r="I87" s="211"/>
      <c r="J87" s="212">
        <f>ROUND(I87*H87,2)</f>
        <v>0</v>
      </c>
      <c r="K87" s="208" t="s">
        <v>19</v>
      </c>
      <c r="L87" s="45"/>
      <c r="M87" s="213" t="s">
        <v>19</v>
      </c>
      <c r="N87" s="214" t="s">
        <v>41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247</v>
      </c>
      <c r="AT87" s="217" t="s">
        <v>155</v>
      </c>
      <c r="AU87" s="217" t="s">
        <v>80</v>
      </c>
      <c r="AY87" s="18" t="s">
        <v>154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78</v>
      </c>
      <c r="BK87" s="218">
        <f>ROUND(I87*H87,2)</f>
        <v>0</v>
      </c>
      <c r="BL87" s="18" t="s">
        <v>247</v>
      </c>
      <c r="BM87" s="217" t="s">
        <v>1633</v>
      </c>
    </row>
    <row r="88" s="2" customFormat="1" ht="16.5" customHeight="1">
      <c r="A88" s="39"/>
      <c r="B88" s="40"/>
      <c r="C88" s="206" t="s">
        <v>153</v>
      </c>
      <c r="D88" s="206" t="s">
        <v>155</v>
      </c>
      <c r="E88" s="207" t="s">
        <v>1634</v>
      </c>
      <c r="F88" s="208" t="s">
        <v>1393</v>
      </c>
      <c r="G88" s="209" t="s">
        <v>943</v>
      </c>
      <c r="H88" s="210">
        <v>1</v>
      </c>
      <c r="I88" s="211"/>
      <c r="J88" s="212">
        <f>ROUND(I88*H88,2)</f>
        <v>0</v>
      </c>
      <c r="K88" s="208" t="s">
        <v>19</v>
      </c>
      <c r="L88" s="45"/>
      <c r="M88" s="213" t="s">
        <v>19</v>
      </c>
      <c r="N88" s="214" t="s">
        <v>41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247</v>
      </c>
      <c r="AT88" s="217" t="s">
        <v>155</v>
      </c>
      <c r="AU88" s="217" t="s">
        <v>80</v>
      </c>
      <c r="AY88" s="18" t="s">
        <v>154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78</v>
      </c>
      <c r="BK88" s="218">
        <f>ROUND(I88*H88,2)</f>
        <v>0</v>
      </c>
      <c r="BL88" s="18" t="s">
        <v>247</v>
      </c>
      <c r="BM88" s="217" t="s">
        <v>1635</v>
      </c>
    </row>
    <row r="89" s="2" customFormat="1" ht="16.5" customHeight="1">
      <c r="A89" s="39"/>
      <c r="B89" s="40"/>
      <c r="C89" s="206" t="s">
        <v>175</v>
      </c>
      <c r="D89" s="206" t="s">
        <v>155</v>
      </c>
      <c r="E89" s="207" t="s">
        <v>1636</v>
      </c>
      <c r="F89" s="208" t="s">
        <v>1396</v>
      </c>
      <c r="G89" s="209" t="s">
        <v>943</v>
      </c>
      <c r="H89" s="210">
        <v>1</v>
      </c>
      <c r="I89" s="211"/>
      <c r="J89" s="212">
        <f>ROUND(I89*H89,2)</f>
        <v>0</v>
      </c>
      <c r="K89" s="208" t="s">
        <v>19</v>
      </c>
      <c r="L89" s="45"/>
      <c r="M89" s="219" t="s">
        <v>19</v>
      </c>
      <c r="N89" s="220" t="s">
        <v>41</v>
      </c>
      <c r="O89" s="221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247</v>
      </c>
      <c r="AT89" s="217" t="s">
        <v>155</v>
      </c>
      <c r="AU89" s="217" t="s">
        <v>80</v>
      </c>
      <c r="AY89" s="18" t="s">
        <v>154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78</v>
      </c>
      <c r="BK89" s="218">
        <f>ROUND(I89*H89,2)</f>
        <v>0</v>
      </c>
      <c r="BL89" s="18" t="s">
        <v>247</v>
      </c>
      <c r="BM89" s="217" t="s">
        <v>1637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yhYkWiAUOng1v8XJV5PADycQ1wEzgs25QrLO5F8KWWyLrXrZ8IK2eFEJsTgTwBlxUDrrl/+0OHLr2VTxew0evw==" hashValue="6IYzUQLRBJfdw3k1bpRhLB5StW5nkcqlKEUuFXHqoQo67dpmu1yfth21Zv9NSVCNpyjyhtEKX2WX5SvnCIiW/A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5" customFormat="1" ht="45" customHeight="1">
      <c r="B3" s="277"/>
      <c r="C3" s="278" t="s">
        <v>1638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1639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1640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1641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1642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1643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1644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1645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1646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1647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1648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77</v>
      </c>
      <c r="F18" s="284" t="s">
        <v>1649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1650</v>
      </c>
      <c r="F19" s="284" t="s">
        <v>1651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1652</v>
      </c>
      <c r="F20" s="284" t="s">
        <v>1653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1654</v>
      </c>
      <c r="F21" s="284" t="s">
        <v>76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1655</v>
      </c>
      <c r="F22" s="284" t="s">
        <v>1656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89</v>
      </c>
      <c r="F23" s="284" t="s">
        <v>1657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1658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1659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1660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1661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1662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1663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1664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1665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1666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139</v>
      </c>
      <c r="F36" s="284"/>
      <c r="G36" s="284" t="s">
        <v>1667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1668</v>
      </c>
      <c r="F37" s="284"/>
      <c r="G37" s="284" t="s">
        <v>1669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51</v>
      </c>
      <c r="F38" s="284"/>
      <c r="G38" s="284" t="s">
        <v>1670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52</v>
      </c>
      <c r="F39" s="284"/>
      <c r="G39" s="284" t="s">
        <v>1671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140</v>
      </c>
      <c r="F40" s="284"/>
      <c r="G40" s="284" t="s">
        <v>1672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141</v>
      </c>
      <c r="F41" s="284"/>
      <c r="G41" s="284" t="s">
        <v>1673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1674</v>
      </c>
      <c r="F42" s="284"/>
      <c r="G42" s="284" t="s">
        <v>1675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1676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1677</v>
      </c>
      <c r="F44" s="284"/>
      <c r="G44" s="284" t="s">
        <v>1678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143</v>
      </c>
      <c r="F45" s="284"/>
      <c r="G45" s="284" t="s">
        <v>1679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1680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1681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1682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1683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1684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1685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1686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1687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1688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1689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1690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1691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1692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1693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1694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1695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1696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1697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1698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1699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1700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1701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1702</v>
      </c>
      <c r="D76" s="302"/>
      <c r="E76" s="302"/>
      <c r="F76" s="302" t="s">
        <v>1703</v>
      </c>
      <c r="G76" s="303"/>
      <c r="H76" s="302" t="s">
        <v>52</v>
      </c>
      <c r="I76" s="302" t="s">
        <v>55</v>
      </c>
      <c r="J76" s="302" t="s">
        <v>1704</v>
      </c>
      <c r="K76" s="301"/>
    </row>
    <row r="77" s="1" customFormat="1" ht="17.25" customHeight="1">
      <c r="B77" s="299"/>
      <c r="C77" s="304" t="s">
        <v>1705</v>
      </c>
      <c r="D77" s="304"/>
      <c r="E77" s="304"/>
      <c r="F77" s="305" t="s">
        <v>1706</v>
      </c>
      <c r="G77" s="306"/>
      <c r="H77" s="304"/>
      <c r="I77" s="304"/>
      <c r="J77" s="304" t="s">
        <v>1707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51</v>
      </c>
      <c r="D79" s="309"/>
      <c r="E79" s="309"/>
      <c r="F79" s="310" t="s">
        <v>1708</v>
      </c>
      <c r="G79" s="311"/>
      <c r="H79" s="287" t="s">
        <v>1709</v>
      </c>
      <c r="I79" s="287" t="s">
        <v>1710</v>
      </c>
      <c r="J79" s="287">
        <v>20</v>
      </c>
      <c r="K79" s="301"/>
    </row>
    <row r="80" s="1" customFormat="1" ht="15" customHeight="1">
      <c r="B80" s="299"/>
      <c r="C80" s="287" t="s">
        <v>1711</v>
      </c>
      <c r="D80" s="287"/>
      <c r="E80" s="287"/>
      <c r="F80" s="310" t="s">
        <v>1708</v>
      </c>
      <c r="G80" s="311"/>
      <c r="H80" s="287" t="s">
        <v>1712</v>
      </c>
      <c r="I80" s="287" t="s">
        <v>1710</v>
      </c>
      <c r="J80" s="287">
        <v>120</v>
      </c>
      <c r="K80" s="301"/>
    </row>
    <row r="81" s="1" customFormat="1" ht="15" customHeight="1">
      <c r="B81" s="312"/>
      <c r="C81" s="287" t="s">
        <v>1713</v>
      </c>
      <c r="D81" s="287"/>
      <c r="E81" s="287"/>
      <c r="F81" s="310" t="s">
        <v>1714</v>
      </c>
      <c r="G81" s="311"/>
      <c r="H81" s="287" t="s">
        <v>1715</v>
      </c>
      <c r="I81" s="287" t="s">
        <v>1710</v>
      </c>
      <c r="J81" s="287">
        <v>50</v>
      </c>
      <c r="K81" s="301"/>
    </row>
    <row r="82" s="1" customFormat="1" ht="15" customHeight="1">
      <c r="B82" s="312"/>
      <c r="C82" s="287" t="s">
        <v>1716</v>
      </c>
      <c r="D82" s="287"/>
      <c r="E82" s="287"/>
      <c r="F82" s="310" t="s">
        <v>1708</v>
      </c>
      <c r="G82" s="311"/>
      <c r="H82" s="287" t="s">
        <v>1717</v>
      </c>
      <c r="I82" s="287" t="s">
        <v>1718</v>
      </c>
      <c r="J82" s="287"/>
      <c r="K82" s="301"/>
    </row>
    <row r="83" s="1" customFormat="1" ht="15" customHeight="1">
      <c r="B83" s="312"/>
      <c r="C83" s="313" t="s">
        <v>1719</v>
      </c>
      <c r="D83" s="313"/>
      <c r="E83" s="313"/>
      <c r="F83" s="314" t="s">
        <v>1714</v>
      </c>
      <c r="G83" s="313"/>
      <c r="H83" s="313" t="s">
        <v>1720</v>
      </c>
      <c r="I83" s="313" t="s">
        <v>1710</v>
      </c>
      <c r="J83" s="313">
        <v>15</v>
      </c>
      <c r="K83" s="301"/>
    </row>
    <row r="84" s="1" customFormat="1" ht="15" customHeight="1">
      <c r="B84" s="312"/>
      <c r="C84" s="313" t="s">
        <v>1721</v>
      </c>
      <c r="D84" s="313"/>
      <c r="E84" s="313"/>
      <c r="F84" s="314" t="s">
        <v>1714</v>
      </c>
      <c r="G84" s="313"/>
      <c r="H84" s="313" t="s">
        <v>1722</v>
      </c>
      <c r="I84" s="313" t="s">
        <v>1710</v>
      </c>
      <c r="J84" s="313">
        <v>15</v>
      </c>
      <c r="K84" s="301"/>
    </row>
    <row r="85" s="1" customFormat="1" ht="15" customHeight="1">
      <c r="B85" s="312"/>
      <c r="C85" s="313" t="s">
        <v>1723</v>
      </c>
      <c r="D85" s="313"/>
      <c r="E85" s="313"/>
      <c r="F85" s="314" t="s">
        <v>1714</v>
      </c>
      <c r="G85" s="313"/>
      <c r="H85" s="313" t="s">
        <v>1724</v>
      </c>
      <c r="I85" s="313" t="s">
        <v>1710</v>
      </c>
      <c r="J85" s="313">
        <v>20</v>
      </c>
      <c r="K85" s="301"/>
    </row>
    <row r="86" s="1" customFormat="1" ht="15" customHeight="1">
      <c r="B86" s="312"/>
      <c r="C86" s="313" t="s">
        <v>1725</v>
      </c>
      <c r="D86" s="313"/>
      <c r="E86" s="313"/>
      <c r="F86" s="314" t="s">
        <v>1714</v>
      </c>
      <c r="G86" s="313"/>
      <c r="H86" s="313" t="s">
        <v>1726</v>
      </c>
      <c r="I86" s="313" t="s">
        <v>1710</v>
      </c>
      <c r="J86" s="313">
        <v>20</v>
      </c>
      <c r="K86" s="301"/>
    </row>
    <row r="87" s="1" customFormat="1" ht="15" customHeight="1">
      <c r="B87" s="312"/>
      <c r="C87" s="287" t="s">
        <v>1727</v>
      </c>
      <c r="D87" s="287"/>
      <c r="E87" s="287"/>
      <c r="F87" s="310" t="s">
        <v>1714</v>
      </c>
      <c r="G87" s="311"/>
      <c r="H87" s="287" t="s">
        <v>1728</v>
      </c>
      <c r="I87" s="287" t="s">
        <v>1710</v>
      </c>
      <c r="J87" s="287">
        <v>50</v>
      </c>
      <c r="K87" s="301"/>
    </row>
    <row r="88" s="1" customFormat="1" ht="15" customHeight="1">
      <c r="B88" s="312"/>
      <c r="C88" s="287" t="s">
        <v>1729</v>
      </c>
      <c r="D88" s="287"/>
      <c r="E88" s="287"/>
      <c r="F88" s="310" t="s">
        <v>1714</v>
      </c>
      <c r="G88" s="311"/>
      <c r="H88" s="287" t="s">
        <v>1730</v>
      </c>
      <c r="I88" s="287" t="s">
        <v>1710</v>
      </c>
      <c r="J88" s="287">
        <v>20</v>
      </c>
      <c r="K88" s="301"/>
    </row>
    <row r="89" s="1" customFormat="1" ht="15" customHeight="1">
      <c r="B89" s="312"/>
      <c r="C89" s="287" t="s">
        <v>1731</v>
      </c>
      <c r="D89" s="287"/>
      <c r="E89" s="287"/>
      <c r="F89" s="310" t="s">
        <v>1714</v>
      </c>
      <c r="G89" s="311"/>
      <c r="H89" s="287" t="s">
        <v>1732</v>
      </c>
      <c r="I89" s="287" t="s">
        <v>1710</v>
      </c>
      <c r="J89" s="287">
        <v>20</v>
      </c>
      <c r="K89" s="301"/>
    </row>
    <row r="90" s="1" customFormat="1" ht="15" customHeight="1">
      <c r="B90" s="312"/>
      <c r="C90" s="287" t="s">
        <v>1733</v>
      </c>
      <c r="D90" s="287"/>
      <c r="E90" s="287"/>
      <c r="F90" s="310" t="s">
        <v>1714</v>
      </c>
      <c r="G90" s="311"/>
      <c r="H90" s="287" t="s">
        <v>1734</v>
      </c>
      <c r="I90" s="287" t="s">
        <v>1710</v>
      </c>
      <c r="J90" s="287">
        <v>50</v>
      </c>
      <c r="K90" s="301"/>
    </row>
    <row r="91" s="1" customFormat="1" ht="15" customHeight="1">
      <c r="B91" s="312"/>
      <c r="C91" s="287" t="s">
        <v>1735</v>
      </c>
      <c r="D91" s="287"/>
      <c r="E91" s="287"/>
      <c r="F91" s="310" t="s">
        <v>1714</v>
      </c>
      <c r="G91" s="311"/>
      <c r="H91" s="287" t="s">
        <v>1735</v>
      </c>
      <c r="I91" s="287" t="s">
        <v>1710</v>
      </c>
      <c r="J91" s="287">
        <v>50</v>
      </c>
      <c r="K91" s="301"/>
    </row>
    <row r="92" s="1" customFormat="1" ht="15" customHeight="1">
      <c r="B92" s="312"/>
      <c r="C92" s="287" t="s">
        <v>1736</v>
      </c>
      <c r="D92" s="287"/>
      <c r="E92" s="287"/>
      <c r="F92" s="310" t="s">
        <v>1714</v>
      </c>
      <c r="G92" s="311"/>
      <c r="H92" s="287" t="s">
        <v>1737</v>
      </c>
      <c r="I92" s="287" t="s">
        <v>1710</v>
      </c>
      <c r="J92" s="287">
        <v>255</v>
      </c>
      <c r="K92" s="301"/>
    </row>
    <row r="93" s="1" customFormat="1" ht="15" customHeight="1">
      <c r="B93" s="312"/>
      <c r="C93" s="287" t="s">
        <v>1738</v>
      </c>
      <c r="D93" s="287"/>
      <c r="E93" s="287"/>
      <c r="F93" s="310" t="s">
        <v>1708</v>
      </c>
      <c r="G93" s="311"/>
      <c r="H93" s="287" t="s">
        <v>1739</v>
      </c>
      <c r="I93" s="287" t="s">
        <v>1740</v>
      </c>
      <c r="J93" s="287"/>
      <c r="K93" s="301"/>
    </row>
    <row r="94" s="1" customFormat="1" ht="15" customHeight="1">
      <c r="B94" s="312"/>
      <c r="C94" s="287" t="s">
        <v>1741</v>
      </c>
      <c r="D94" s="287"/>
      <c r="E94" s="287"/>
      <c r="F94" s="310" t="s">
        <v>1708</v>
      </c>
      <c r="G94" s="311"/>
      <c r="H94" s="287" t="s">
        <v>1742</v>
      </c>
      <c r="I94" s="287" t="s">
        <v>1743</v>
      </c>
      <c r="J94" s="287"/>
      <c r="K94" s="301"/>
    </row>
    <row r="95" s="1" customFormat="1" ht="15" customHeight="1">
      <c r="B95" s="312"/>
      <c r="C95" s="287" t="s">
        <v>1744</v>
      </c>
      <c r="D95" s="287"/>
      <c r="E95" s="287"/>
      <c r="F95" s="310" t="s">
        <v>1708</v>
      </c>
      <c r="G95" s="311"/>
      <c r="H95" s="287" t="s">
        <v>1744</v>
      </c>
      <c r="I95" s="287" t="s">
        <v>1743</v>
      </c>
      <c r="J95" s="287"/>
      <c r="K95" s="301"/>
    </row>
    <row r="96" s="1" customFormat="1" ht="15" customHeight="1">
      <c r="B96" s="312"/>
      <c r="C96" s="287" t="s">
        <v>36</v>
      </c>
      <c r="D96" s="287"/>
      <c r="E96" s="287"/>
      <c r="F96" s="310" t="s">
        <v>1708</v>
      </c>
      <c r="G96" s="311"/>
      <c r="H96" s="287" t="s">
        <v>1745</v>
      </c>
      <c r="I96" s="287" t="s">
        <v>1743</v>
      </c>
      <c r="J96" s="287"/>
      <c r="K96" s="301"/>
    </row>
    <row r="97" s="1" customFormat="1" ht="15" customHeight="1">
      <c r="B97" s="312"/>
      <c r="C97" s="287" t="s">
        <v>46</v>
      </c>
      <c r="D97" s="287"/>
      <c r="E97" s="287"/>
      <c r="F97" s="310" t="s">
        <v>1708</v>
      </c>
      <c r="G97" s="311"/>
      <c r="H97" s="287" t="s">
        <v>1746</v>
      </c>
      <c r="I97" s="287" t="s">
        <v>1743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1747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1702</v>
      </c>
      <c r="D103" s="302"/>
      <c r="E103" s="302"/>
      <c r="F103" s="302" t="s">
        <v>1703</v>
      </c>
      <c r="G103" s="303"/>
      <c r="H103" s="302" t="s">
        <v>52</v>
      </c>
      <c r="I103" s="302" t="s">
        <v>55</v>
      </c>
      <c r="J103" s="302" t="s">
        <v>1704</v>
      </c>
      <c r="K103" s="301"/>
    </row>
    <row r="104" s="1" customFormat="1" ht="17.25" customHeight="1">
      <c r="B104" s="299"/>
      <c r="C104" s="304" t="s">
        <v>1705</v>
      </c>
      <c r="D104" s="304"/>
      <c r="E104" s="304"/>
      <c r="F104" s="305" t="s">
        <v>1706</v>
      </c>
      <c r="G104" s="306"/>
      <c r="H104" s="304"/>
      <c r="I104" s="304"/>
      <c r="J104" s="304" t="s">
        <v>1707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51</v>
      </c>
      <c r="D106" s="309"/>
      <c r="E106" s="309"/>
      <c r="F106" s="310" t="s">
        <v>1708</v>
      </c>
      <c r="G106" s="287"/>
      <c r="H106" s="287" t="s">
        <v>1748</v>
      </c>
      <c r="I106" s="287" t="s">
        <v>1710</v>
      </c>
      <c r="J106" s="287">
        <v>20</v>
      </c>
      <c r="K106" s="301"/>
    </row>
    <row r="107" s="1" customFormat="1" ht="15" customHeight="1">
      <c r="B107" s="299"/>
      <c r="C107" s="287" t="s">
        <v>1711</v>
      </c>
      <c r="D107" s="287"/>
      <c r="E107" s="287"/>
      <c r="F107" s="310" t="s">
        <v>1708</v>
      </c>
      <c r="G107" s="287"/>
      <c r="H107" s="287" t="s">
        <v>1748</v>
      </c>
      <c r="I107" s="287" t="s">
        <v>1710</v>
      </c>
      <c r="J107" s="287">
        <v>120</v>
      </c>
      <c r="K107" s="301"/>
    </row>
    <row r="108" s="1" customFormat="1" ht="15" customHeight="1">
      <c r="B108" s="312"/>
      <c r="C108" s="287" t="s">
        <v>1713</v>
      </c>
      <c r="D108" s="287"/>
      <c r="E108" s="287"/>
      <c r="F108" s="310" t="s">
        <v>1714</v>
      </c>
      <c r="G108" s="287"/>
      <c r="H108" s="287" t="s">
        <v>1748</v>
      </c>
      <c r="I108" s="287" t="s">
        <v>1710</v>
      </c>
      <c r="J108" s="287">
        <v>50</v>
      </c>
      <c r="K108" s="301"/>
    </row>
    <row r="109" s="1" customFormat="1" ht="15" customHeight="1">
      <c r="B109" s="312"/>
      <c r="C109" s="287" t="s">
        <v>1716</v>
      </c>
      <c r="D109" s="287"/>
      <c r="E109" s="287"/>
      <c r="F109" s="310" t="s">
        <v>1708</v>
      </c>
      <c r="G109" s="287"/>
      <c r="H109" s="287" t="s">
        <v>1748</v>
      </c>
      <c r="I109" s="287" t="s">
        <v>1718</v>
      </c>
      <c r="J109" s="287"/>
      <c r="K109" s="301"/>
    </row>
    <row r="110" s="1" customFormat="1" ht="15" customHeight="1">
      <c r="B110" s="312"/>
      <c r="C110" s="287" t="s">
        <v>1727</v>
      </c>
      <c r="D110" s="287"/>
      <c r="E110" s="287"/>
      <c r="F110" s="310" t="s">
        <v>1714</v>
      </c>
      <c r="G110" s="287"/>
      <c r="H110" s="287" t="s">
        <v>1748</v>
      </c>
      <c r="I110" s="287" t="s">
        <v>1710</v>
      </c>
      <c r="J110" s="287">
        <v>50</v>
      </c>
      <c r="K110" s="301"/>
    </row>
    <row r="111" s="1" customFormat="1" ht="15" customHeight="1">
      <c r="B111" s="312"/>
      <c r="C111" s="287" t="s">
        <v>1735</v>
      </c>
      <c r="D111" s="287"/>
      <c r="E111" s="287"/>
      <c r="F111" s="310" t="s">
        <v>1714</v>
      </c>
      <c r="G111" s="287"/>
      <c r="H111" s="287" t="s">
        <v>1748</v>
      </c>
      <c r="I111" s="287" t="s">
        <v>1710</v>
      </c>
      <c r="J111" s="287">
        <v>50</v>
      </c>
      <c r="K111" s="301"/>
    </row>
    <row r="112" s="1" customFormat="1" ht="15" customHeight="1">
      <c r="B112" s="312"/>
      <c r="C112" s="287" t="s">
        <v>1733</v>
      </c>
      <c r="D112" s="287"/>
      <c r="E112" s="287"/>
      <c r="F112" s="310" t="s">
        <v>1714</v>
      </c>
      <c r="G112" s="287"/>
      <c r="H112" s="287" t="s">
        <v>1748</v>
      </c>
      <c r="I112" s="287" t="s">
        <v>1710</v>
      </c>
      <c r="J112" s="287">
        <v>50</v>
      </c>
      <c r="K112" s="301"/>
    </row>
    <row r="113" s="1" customFormat="1" ht="15" customHeight="1">
      <c r="B113" s="312"/>
      <c r="C113" s="287" t="s">
        <v>51</v>
      </c>
      <c r="D113" s="287"/>
      <c r="E113" s="287"/>
      <c r="F113" s="310" t="s">
        <v>1708</v>
      </c>
      <c r="G113" s="287"/>
      <c r="H113" s="287" t="s">
        <v>1749</v>
      </c>
      <c r="I113" s="287" t="s">
        <v>1710</v>
      </c>
      <c r="J113" s="287">
        <v>20</v>
      </c>
      <c r="K113" s="301"/>
    </row>
    <row r="114" s="1" customFormat="1" ht="15" customHeight="1">
      <c r="B114" s="312"/>
      <c r="C114" s="287" t="s">
        <v>1750</v>
      </c>
      <c r="D114" s="287"/>
      <c r="E114" s="287"/>
      <c r="F114" s="310" t="s">
        <v>1708</v>
      </c>
      <c r="G114" s="287"/>
      <c r="H114" s="287" t="s">
        <v>1751</v>
      </c>
      <c r="I114" s="287" t="s">
        <v>1710</v>
      </c>
      <c r="J114" s="287">
        <v>120</v>
      </c>
      <c r="K114" s="301"/>
    </row>
    <row r="115" s="1" customFormat="1" ht="15" customHeight="1">
      <c r="B115" s="312"/>
      <c r="C115" s="287" t="s">
        <v>36</v>
      </c>
      <c r="D115" s="287"/>
      <c r="E115" s="287"/>
      <c r="F115" s="310" t="s">
        <v>1708</v>
      </c>
      <c r="G115" s="287"/>
      <c r="H115" s="287" t="s">
        <v>1752</v>
      </c>
      <c r="I115" s="287" t="s">
        <v>1743</v>
      </c>
      <c r="J115" s="287"/>
      <c r="K115" s="301"/>
    </row>
    <row r="116" s="1" customFormat="1" ht="15" customHeight="1">
      <c r="B116" s="312"/>
      <c r="C116" s="287" t="s">
        <v>46</v>
      </c>
      <c r="D116" s="287"/>
      <c r="E116" s="287"/>
      <c r="F116" s="310" t="s">
        <v>1708</v>
      </c>
      <c r="G116" s="287"/>
      <c r="H116" s="287" t="s">
        <v>1753</v>
      </c>
      <c r="I116" s="287" t="s">
        <v>1743</v>
      </c>
      <c r="J116" s="287"/>
      <c r="K116" s="301"/>
    </row>
    <row r="117" s="1" customFormat="1" ht="15" customHeight="1">
      <c r="B117" s="312"/>
      <c r="C117" s="287" t="s">
        <v>55</v>
      </c>
      <c r="D117" s="287"/>
      <c r="E117" s="287"/>
      <c r="F117" s="310" t="s">
        <v>1708</v>
      </c>
      <c r="G117" s="287"/>
      <c r="H117" s="287" t="s">
        <v>1754</v>
      </c>
      <c r="I117" s="287" t="s">
        <v>1755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1756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1702</v>
      </c>
      <c r="D123" s="302"/>
      <c r="E123" s="302"/>
      <c r="F123" s="302" t="s">
        <v>1703</v>
      </c>
      <c r="G123" s="303"/>
      <c r="H123" s="302" t="s">
        <v>52</v>
      </c>
      <c r="I123" s="302" t="s">
        <v>55</v>
      </c>
      <c r="J123" s="302" t="s">
        <v>1704</v>
      </c>
      <c r="K123" s="331"/>
    </row>
    <row r="124" s="1" customFormat="1" ht="17.25" customHeight="1">
      <c r="B124" s="330"/>
      <c r="C124" s="304" t="s">
        <v>1705</v>
      </c>
      <c r="D124" s="304"/>
      <c r="E124" s="304"/>
      <c r="F124" s="305" t="s">
        <v>1706</v>
      </c>
      <c r="G124" s="306"/>
      <c r="H124" s="304"/>
      <c r="I124" s="304"/>
      <c r="J124" s="304" t="s">
        <v>1707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1711</v>
      </c>
      <c r="D126" s="309"/>
      <c r="E126" s="309"/>
      <c r="F126" s="310" t="s">
        <v>1708</v>
      </c>
      <c r="G126" s="287"/>
      <c r="H126" s="287" t="s">
        <v>1748</v>
      </c>
      <c r="I126" s="287" t="s">
        <v>1710</v>
      </c>
      <c r="J126" s="287">
        <v>120</v>
      </c>
      <c r="K126" s="335"/>
    </row>
    <row r="127" s="1" customFormat="1" ht="15" customHeight="1">
      <c r="B127" s="332"/>
      <c r="C127" s="287" t="s">
        <v>1757</v>
      </c>
      <c r="D127" s="287"/>
      <c r="E127" s="287"/>
      <c r="F127" s="310" t="s">
        <v>1708</v>
      </c>
      <c r="G127" s="287"/>
      <c r="H127" s="287" t="s">
        <v>1758</v>
      </c>
      <c r="I127" s="287" t="s">
        <v>1710</v>
      </c>
      <c r="J127" s="287" t="s">
        <v>1759</v>
      </c>
      <c r="K127" s="335"/>
    </row>
    <row r="128" s="1" customFormat="1" ht="15" customHeight="1">
      <c r="B128" s="332"/>
      <c r="C128" s="287" t="s">
        <v>89</v>
      </c>
      <c r="D128" s="287"/>
      <c r="E128" s="287"/>
      <c r="F128" s="310" t="s">
        <v>1708</v>
      </c>
      <c r="G128" s="287"/>
      <c r="H128" s="287" t="s">
        <v>1760</v>
      </c>
      <c r="I128" s="287" t="s">
        <v>1710</v>
      </c>
      <c r="J128" s="287" t="s">
        <v>1759</v>
      </c>
      <c r="K128" s="335"/>
    </row>
    <row r="129" s="1" customFormat="1" ht="15" customHeight="1">
      <c r="B129" s="332"/>
      <c r="C129" s="287" t="s">
        <v>1719</v>
      </c>
      <c r="D129" s="287"/>
      <c r="E129" s="287"/>
      <c r="F129" s="310" t="s">
        <v>1714</v>
      </c>
      <c r="G129" s="287"/>
      <c r="H129" s="287" t="s">
        <v>1720</v>
      </c>
      <c r="I129" s="287" t="s">
        <v>1710</v>
      </c>
      <c r="J129" s="287">
        <v>15</v>
      </c>
      <c r="K129" s="335"/>
    </row>
    <row r="130" s="1" customFormat="1" ht="15" customHeight="1">
      <c r="B130" s="332"/>
      <c r="C130" s="313" t="s">
        <v>1721</v>
      </c>
      <c r="D130" s="313"/>
      <c r="E130" s="313"/>
      <c r="F130" s="314" t="s">
        <v>1714</v>
      </c>
      <c r="G130" s="313"/>
      <c r="H130" s="313" t="s">
        <v>1722</v>
      </c>
      <c r="I130" s="313" t="s">
        <v>1710</v>
      </c>
      <c r="J130" s="313">
        <v>15</v>
      </c>
      <c r="K130" s="335"/>
    </row>
    <row r="131" s="1" customFormat="1" ht="15" customHeight="1">
      <c r="B131" s="332"/>
      <c r="C131" s="313" t="s">
        <v>1723</v>
      </c>
      <c r="D131" s="313"/>
      <c r="E131" s="313"/>
      <c r="F131" s="314" t="s">
        <v>1714</v>
      </c>
      <c r="G131" s="313"/>
      <c r="H131" s="313" t="s">
        <v>1724</v>
      </c>
      <c r="I131" s="313" t="s">
        <v>1710</v>
      </c>
      <c r="J131" s="313">
        <v>20</v>
      </c>
      <c r="K131" s="335"/>
    </row>
    <row r="132" s="1" customFormat="1" ht="15" customHeight="1">
      <c r="B132" s="332"/>
      <c r="C132" s="313" t="s">
        <v>1725</v>
      </c>
      <c r="D132" s="313"/>
      <c r="E132" s="313"/>
      <c r="F132" s="314" t="s">
        <v>1714</v>
      </c>
      <c r="G132" s="313"/>
      <c r="H132" s="313" t="s">
        <v>1726</v>
      </c>
      <c r="I132" s="313" t="s">
        <v>1710</v>
      </c>
      <c r="J132" s="313">
        <v>20</v>
      </c>
      <c r="K132" s="335"/>
    </row>
    <row r="133" s="1" customFormat="1" ht="15" customHeight="1">
      <c r="B133" s="332"/>
      <c r="C133" s="287" t="s">
        <v>1713</v>
      </c>
      <c r="D133" s="287"/>
      <c r="E133" s="287"/>
      <c r="F133" s="310" t="s">
        <v>1714</v>
      </c>
      <c r="G133" s="287"/>
      <c r="H133" s="287" t="s">
        <v>1748</v>
      </c>
      <c r="I133" s="287" t="s">
        <v>1710</v>
      </c>
      <c r="J133" s="287">
        <v>50</v>
      </c>
      <c r="K133" s="335"/>
    </row>
    <row r="134" s="1" customFormat="1" ht="15" customHeight="1">
      <c r="B134" s="332"/>
      <c r="C134" s="287" t="s">
        <v>1727</v>
      </c>
      <c r="D134" s="287"/>
      <c r="E134" s="287"/>
      <c r="F134" s="310" t="s">
        <v>1714</v>
      </c>
      <c r="G134" s="287"/>
      <c r="H134" s="287" t="s">
        <v>1748</v>
      </c>
      <c r="I134" s="287" t="s">
        <v>1710</v>
      </c>
      <c r="J134" s="287">
        <v>50</v>
      </c>
      <c r="K134" s="335"/>
    </row>
    <row r="135" s="1" customFormat="1" ht="15" customHeight="1">
      <c r="B135" s="332"/>
      <c r="C135" s="287" t="s">
        <v>1733</v>
      </c>
      <c r="D135" s="287"/>
      <c r="E135" s="287"/>
      <c r="F135" s="310" t="s">
        <v>1714</v>
      </c>
      <c r="G135" s="287"/>
      <c r="H135" s="287" t="s">
        <v>1748</v>
      </c>
      <c r="I135" s="287" t="s">
        <v>1710</v>
      </c>
      <c r="J135" s="287">
        <v>50</v>
      </c>
      <c r="K135" s="335"/>
    </row>
    <row r="136" s="1" customFormat="1" ht="15" customHeight="1">
      <c r="B136" s="332"/>
      <c r="C136" s="287" t="s">
        <v>1735</v>
      </c>
      <c r="D136" s="287"/>
      <c r="E136" s="287"/>
      <c r="F136" s="310" t="s">
        <v>1714</v>
      </c>
      <c r="G136" s="287"/>
      <c r="H136" s="287" t="s">
        <v>1748</v>
      </c>
      <c r="I136" s="287" t="s">
        <v>1710</v>
      </c>
      <c r="J136" s="287">
        <v>50</v>
      </c>
      <c r="K136" s="335"/>
    </row>
    <row r="137" s="1" customFormat="1" ht="15" customHeight="1">
      <c r="B137" s="332"/>
      <c r="C137" s="287" t="s">
        <v>1736</v>
      </c>
      <c r="D137" s="287"/>
      <c r="E137" s="287"/>
      <c r="F137" s="310" t="s">
        <v>1714</v>
      </c>
      <c r="G137" s="287"/>
      <c r="H137" s="287" t="s">
        <v>1761</v>
      </c>
      <c r="I137" s="287" t="s">
        <v>1710</v>
      </c>
      <c r="J137" s="287">
        <v>255</v>
      </c>
      <c r="K137" s="335"/>
    </row>
    <row r="138" s="1" customFormat="1" ht="15" customHeight="1">
      <c r="B138" s="332"/>
      <c r="C138" s="287" t="s">
        <v>1738</v>
      </c>
      <c r="D138" s="287"/>
      <c r="E138" s="287"/>
      <c r="F138" s="310" t="s">
        <v>1708</v>
      </c>
      <c r="G138" s="287"/>
      <c r="H138" s="287" t="s">
        <v>1762</v>
      </c>
      <c r="I138" s="287" t="s">
        <v>1740</v>
      </c>
      <c r="J138" s="287"/>
      <c r="K138" s="335"/>
    </row>
    <row r="139" s="1" customFormat="1" ht="15" customHeight="1">
      <c r="B139" s="332"/>
      <c r="C139" s="287" t="s">
        <v>1741</v>
      </c>
      <c r="D139" s="287"/>
      <c r="E139" s="287"/>
      <c r="F139" s="310" t="s">
        <v>1708</v>
      </c>
      <c r="G139" s="287"/>
      <c r="H139" s="287" t="s">
        <v>1763</v>
      </c>
      <c r="I139" s="287" t="s">
        <v>1743</v>
      </c>
      <c r="J139" s="287"/>
      <c r="K139" s="335"/>
    </row>
    <row r="140" s="1" customFormat="1" ht="15" customHeight="1">
      <c r="B140" s="332"/>
      <c r="C140" s="287" t="s">
        <v>1744</v>
      </c>
      <c r="D140" s="287"/>
      <c r="E140" s="287"/>
      <c r="F140" s="310" t="s">
        <v>1708</v>
      </c>
      <c r="G140" s="287"/>
      <c r="H140" s="287" t="s">
        <v>1744</v>
      </c>
      <c r="I140" s="287" t="s">
        <v>1743</v>
      </c>
      <c r="J140" s="287"/>
      <c r="K140" s="335"/>
    </row>
    <row r="141" s="1" customFormat="1" ht="15" customHeight="1">
      <c r="B141" s="332"/>
      <c r="C141" s="287" t="s">
        <v>36</v>
      </c>
      <c r="D141" s="287"/>
      <c r="E141" s="287"/>
      <c r="F141" s="310" t="s">
        <v>1708</v>
      </c>
      <c r="G141" s="287"/>
      <c r="H141" s="287" t="s">
        <v>1764</v>
      </c>
      <c r="I141" s="287" t="s">
        <v>1743</v>
      </c>
      <c r="J141" s="287"/>
      <c r="K141" s="335"/>
    </row>
    <row r="142" s="1" customFormat="1" ht="15" customHeight="1">
      <c r="B142" s="332"/>
      <c r="C142" s="287" t="s">
        <v>1765</v>
      </c>
      <c r="D142" s="287"/>
      <c r="E142" s="287"/>
      <c r="F142" s="310" t="s">
        <v>1708</v>
      </c>
      <c r="G142" s="287"/>
      <c r="H142" s="287" t="s">
        <v>1766</v>
      </c>
      <c r="I142" s="287" t="s">
        <v>1743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1767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1702</v>
      </c>
      <c r="D148" s="302"/>
      <c r="E148" s="302"/>
      <c r="F148" s="302" t="s">
        <v>1703</v>
      </c>
      <c r="G148" s="303"/>
      <c r="H148" s="302" t="s">
        <v>52</v>
      </c>
      <c r="I148" s="302" t="s">
        <v>55</v>
      </c>
      <c r="J148" s="302" t="s">
        <v>1704</v>
      </c>
      <c r="K148" s="301"/>
    </row>
    <row r="149" s="1" customFormat="1" ht="17.25" customHeight="1">
      <c r="B149" s="299"/>
      <c r="C149" s="304" t="s">
        <v>1705</v>
      </c>
      <c r="D149" s="304"/>
      <c r="E149" s="304"/>
      <c r="F149" s="305" t="s">
        <v>1706</v>
      </c>
      <c r="G149" s="306"/>
      <c r="H149" s="304"/>
      <c r="I149" s="304"/>
      <c r="J149" s="304" t="s">
        <v>1707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1711</v>
      </c>
      <c r="D151" s="287"/>
      <c r="E151" s="287"/>
      <c r="F151" s="340" t="s">
        <v>1708</v>
      </c>
      <c r="G151" s="287"/>
      <c r="H151" s="339" t="s">
        <v>1748</v>
      </c>
      <c r="I151" s="339" t="s">
        <v>1710</v>
      </c>
      <c r="J151" s="339">
        <v>120</v>
      </c>
      <c r="K151" s="335"/>
    </row>
    <row r="152" s="1" customFormat="1" ht="15" customHeight="1">
      <c r="B152" s="312"/>
      <c r="C152" s="339" t="s">
        <v>1757</v>
      </c>
      <c r="D152" s="287"/>
      <c r="E152" s="287"/>
      <c r="F152" s="340" t="s">
        <v>1708</v>
      </c>
      <c r="G152" s="287"/>
      <c r="H152" s="339" t="s">
        <v>1768</v>
      </c>
      <c r="I152" s="339" t="s">
        <v>1710</v>
      </c>
      <c r="J152" s="339" t="s">
        <v>1759</v>
      </c>
      <c r="K152" s="335"/>
    </row>
    <row r="153" s="1" customFormat="1" ht="15" customHeight="1">
      <c r="B153" s="312"/>
      <c r="C153" s="339" t="s">
        <v>89</v>
      </c>
      <c r="D153" s="287"/>
      <c r="E153" s="287"/>
      <c r="F153" s="340" t="s">
        <v>1708</v>
      </c>
      <c r="G153" s="287"/>
      <c r="H153" s="339" t="s">
        <v>1769</v>
      </c>
      <c r="I153" s="339" t="s">
        <v>1710</v>
      </c>
      <c r="J153" s="339" t="s">
        <v>1759</v>
      </c>
      <c r="K153" s="335"/>
    </row>
    <row r="154" s="1" customFormat="1" ht="15" customHeight="1">
      <c r="B154" s="312"/>
      <c r="C154" s="339" t="s">
        <v>1713</v>
      </c>
      <c r="D154" s="287"/>
      <c r="E154" s="287"/>
      <c r="F154" s="340" t="s">
        <v>1714</v>
      </c>
      <c r="G154" s="287"/>
      <c r="H154" s="339" t="s">
        <v>1748</v>
      </c>
      <c r="I154" s="339" t="s">
        <v>1710</v>
      </c>
      <c r="J154" s="339">
        <v>50</v>
      </c>
      <c r="K154" s="335"/>
    </row>
    <row r="155" s="1" customFormat="1" ht="15" customHeight="1">
      <c r="B155" s="312"/>
      <c r="C155" s="339" t="s">
        <v>1716</v>
      </c>
      <c r="D155" s="287"/>
      <c r="E155" s="287"/>
      <c r="F155" s="340" t="s">
        <v>1708</v>
      </c>
      <c r="G155" s="287"/>
      <c r="H155" s="339" t="s">
        <v>1748</v>
      </c>
      <c r="I155" s="339" t="s">
        <v>1718</v>
      </c>
      <c r="J155" s="339"/>
      <c r="K155" s="335"/>
    </row>
    <row r="156" s="1" customFormat="1" ht="15" customHeight="1">
      <c r="B156" s="312"/>
      <c r="C156" s="339" t="s">
        <v>1727</v>
      </c>
      <c r="D156" s="287"/>
      <c r="E156" s="287"/>
      <c r="F156" s="340" t="s">
        <v>1714</v>
      </c>
      <c r="G156" s="287"/>
      <c r="H156" s="339" t="s">
        <v>1748</v>
      </c>
      <c r="I156" s="339" t="s">
        <v>1710</v>
      </c>
      <c r="J156" s="339">
        <v>50</v>
      </c>
      <c r="K156" s="335"/>
    </row>
    <row r="157" s="1" customFormat="1" ht="15" customHeight="1">
      <c r="B157" s="312"/>
      <c r="C157" s="339" t="s">
        <v>1735</v>
      </c>
      <c r="D157" s="287"/>
      <c r="E157" s="287"/>
      <c r="F157" s="340" t="s">
        <v>1714</v>
      </c>
      <c r="G157" s="287"/>
      <c r="H157" s="339" t="s">
        <v>1748</v>
      </c>
      <c r="I157" s="339" t="s">
        <v>1710</v>
      </c>
      <c r="J157" s="339">
        <v>50</v>
      </c>
      <c r="K157" s="335"/>
    </row>
    <row r="158" s="1" customFormat="1" ht="15" customHeight="1">
      <c r="B158" s="312"/>
      <c r="C158" s="339" t="s">
        <v>1733</v>
      </c>
      <c r="D158" s="287"/>
      <c r="E158" s="287"/>
      <c r="F158" s="340" t="s">
        <v>1714</v>
      </c>
      <c r="G158" s="287"/>
      <c r="H158" s="339" t="s">
        <v>1748</v>
      </c>
      <c r="I158" s="339" t="s">
        <v>1710</v>
      </c>
      <c r="J158" s="339">
        <v>50</v>
      </c>
      <c r="K158" s="335"/>
    </row>
    <row r="159" s="1" customFormat="1" ht="15" customHeight="1">
      <c r="B159" s="312"/>
      <c r="C159" s="339" t="s">
        <v>134</v>
      </c>
      <c r="D159" s="287"/>
      <c r="E159" s="287"/>
      <c r="F159" s="340" t="s">
        <v>1708</v>
      </c>
      <c r="G159" s="287"/>
      <c r="H159" s="339" t="s">
        <v>1770</v>
      </c>
      <c r="I159" s="339" t="s">
        <v>1710</v>
      </c>
      <c r="J159" s="339" t="s">
        <v>1771</v>
      </c>
      <c r="K159" s="335"/>
    </row>
    <row r="160" s="1" customFormat="1" ht="15" customHeight="1">
      <c r="B160" s="312"/>
      <c r="C160" s="339" t="s">
        <v>1772</v>
      </c>
      <c r="D160" s="287"/>
      <c r="E160" s="287"/>
      <c r="F160" s="340" t="s">
        <v>1708</v>
      </c>
      <c r="G160" s="287"/>
      <c r="H160" s="339" t="s">
        <v>1773</v>
      </c>
      <c r="I160" s="339" t="s">
        <v>1743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1774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1702</v>
      </c>
      <c r="D166" s="302"/>
      <c r="E166" s="302"/>
      <c r="F166" s="302" t="s">
        <v>1703</v>
      </c>
      <c r="G166" s="344"/>
      <c r="H166" s="345" t="s">
        <v>52</v>
      </c>
      <c r="I166" s="345" t="s">
        <v>55</v>
      </c>
      <c r="J166" s="302" t="s">
        <v>1704</v>
      </c>
      <c r="K166" s="279"/>
    </row>
    <row r="167" s="1" customFormat="1" ht="17.25" customHeight="1">
      <c r="B167" s="280"/>
      <c r="C167" s="304" t="s">
        <v>1705</v>
      </c>
      <c r="D167" s="304"/>
      <c r="E167" s="304"/>
      <c r="F167" s="305" t="s">
        <v>1706</v>
      </c>
      <c r="G167" s="346"/>
      <c r="H167" s="347"/>
      <c r="I167" s="347"/>
      <c r="J167" s="304" t="s">
        <v>1707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1711</v>
      </c>
      <c r="D169" s="287"/>
      <c r="E169" s="287"/>
      <c r="F169" s="310" t="s">
        <v>1708</v>
      </c>
      <c r="G169" s="287"/>
      <c r="H169" s="287" t="s">
        <v>1748</v>
      </c>
      <c r="I169" s="287" t="s">
        <v>1710</v>
      </c>
      <c r="J169" s="287">
        <v>120</v>
      </c>
      <c r="K169" s="335"/>
    </row>
    <row r="170" s="1" customFormat="1" ht="15" customHeight="1">
      <c r="B170" s="312"/>
      <c r="C170" s="287" t="s">
        <v>1757</v>
      </c>
      <c r="D170" s="287"/>
      <c r="E170" s="287"/>
      <c r="F170" s="310" t="s">
        <v>1708</v>
      </c>
      <c r="G170" s="287"/>
      <c r="H170" s="287" t="s">
        <v>1758</v>
      </c>
      <c r="I170" s="287" t="s">
        <v>1710</v>
      </c>
      <c r="J170" s="287" t="s">
        <v>1759</v>
      </c>
      <c r="K170" s="335"/>
    </row>
    <row r="171" s="1" customFormat="1" ht="15" customHeight="1">
      <c r="B171" s="312"/>
      <c r="C171" s="287" t="s">
        <v>89</v>
      </c>
      <c r="D171" s="287"/>
      <c r="E171" s="287"/>
      <c r="F171" s="310" t="s">
        <v>1708</v>
      </c>
      <c r="G171" s="287"/>
      <c r="H171" s="287" t="s">
        <v>1775</v>
      </c>
      <c r="I171" s="287" t="s">
        <v>1710</v>
      </c>
      <c r="J171" s="287" t="s">
        <v>1759</v>
      </c>
      <c r="K171" s="335"/>
    </row>
    <row r="172" s="1" customFormat="1" ht="15" customHeight="1">
      <c r="B172" s="312"/>
      <c r="C172" s="287" t="s">
        <v>1713</v>
      </c>
      <c r="D172" s="287"/>
      <c r="E172" s="287"/>
      <c r="F172" s="310" t="s">
        <v>1714</v>
      </c>
      <c r="G172" s="287"/>
      <c r="H172" s="287" t="s">
        <v>1775</v>
      </c>
      <c r="I172" s="287" t="s">
        <v>1710</v>
      </c>
      <c r="J172" s="287">
        <v>50</v>
      </c>
      <c r="K172" s="335"/>
    </row>
    <row r="173" s="1" customFormat="1" ht="15" customHeight="1">
      <c r="B173" s="312"/>
      <c r="C173" s="287" t="s">
        <v>1716</v>
      </c>
      <c r="D173" s="287"/>
      <c r="E173" s="287"/>
      <c r="F173" s="310" t="s">
        <v>1708</v>
      </c>
      <c r="G173" s="287"/>
      <c r="H173" s="287" t="s">
        <v>1775</v>
      </c>
      <c r="I173" s="287" t="s">
        <v>1718</v>
      </c>
      <c r="J173" s="287"/>
      <c r="K173" s="335"/>
    </row>
    <row r="174" s="1" customFormat="1" ht="15" customHeight="1">
      <c r="B174" s="312"/>
      <c r="C174" s="287" t="s">
        <v>1727</v>
      </c>
      <c r="D174" s="287"/>
      <c r="E174" s="287"/>
      <c r="F174" s="310" t="s">
        <v>1714</v>
      </c>
      <c r="G174" s="287"/>
      <c r="H174" s="287" t="s">
        <v>1775</v>
      </c>
      <c r="I174" s="287" t="s">
        <v>1710</v>
      </c>
      <c r="J174" s="287">
        <v>50</v>
      </c>
      <c r="K174" s="335"/>
    </row>
    <row r="175" s="1" customFormat="1" ht="15" customHeight="1">
      <c r="B175" s="312"/>
      <c r="C175" s="287" t="s">
        <v>1735</v>
      </c>
      <c r="D175" s="287"/>
      <c r="E175" s="287"/>
      <c r="F175" s="310" t="s">
        <v>1714</v>
      </c>
      <c r="G175" s="287"/>
      <c r="H175" s="287" t="s">
        <v>1775</v>
      </c>
      <c r="I175" s="287" t="s">
        <v>1710</v>
      </c>
      <c r="J175" s="287">
        <v>50</v>
      </c>
      <c r="K175" s="335"/>
    </row>
    <row r="176" s="1" customFormat="1" ht="15" customHeight="1">
      <c r="B176" s="312"/>
      <c r="C176" s="287" t="s">
        <v>1733</v>
      </c>
      <c r="D176" s="287"/>
      <c r="E176" s="287"/>
      <c r="F176" s="310" t="s">
        <v>1714</v>
      </c>
      <c r="G176" s="287"/>
      <c r="H176" s="287" t="s">
        <v>1775</v>
      </c>
      <c r="I176" s="287" t="s">
        <v>1710</v>
      </c>
      <c r="J176" s="287">
        <v>50</v>
      </c>
      <c r="K176" s="335"/>
    </row>
    <row r="177" s="1" customFormat="1" ht="15" customHeight="1">
      <c r="B177" s="312"/>
      <c r="C177" s="287" t="s">
        <v>139</v>
      </c>
      <c r="D177" s="287"/>
      <c r="E177" s="287"/>
      <c r="F177" s="310" t="s">
        <v>1708</v>
      </c>
      <c r="G177" s="287"/>
      <c r="H177" s="287" t="s">
        <v>1776</v>
      </c>
      <c r="I177" s="287" t="s">
        <v>1777</v>
      </c>
      <c r="J177" s="287"/>
      <c r="K177" s="335"/>
    </row>
    <row r="178" s="1" customFormat="1" ht="15" customHeight="1">
      <c r="B178" s="312"/>
      <c r="C178" s="287" t="s">
        <v>55</v>
      </c>
      <c r="D178" s="287"/>
      <c r="E178" s="287"/>
      <c r="F178" s="310" t="s">
        <v>1708</v>
      </c>
      <c r="G178" s="287"/>
      <c r="H178" s="287" t="s">
        <v>1778</v>
      </c>
      <c r="I178" s="287" t="s">
        <v>1779</v>
      </c>
      <c r="J178" s="287">
        <v>1</v>
      </c>
      <c r="K178" s="335"/>
    </row>
    <row r="179" s="1" customFormat="1" ht="15" customHeight="1">
      <c r="B179" s="312"/>
      <c r="C179" s="287" t="s">
        <v>51</v>
      </c>
      <c r="D179" s="287"/>
      <c r="E179" s="287"/>
      <c r="F179" s="310" t="s">
        <v>1708</v>
      </c>
      <c r="G179" s="287"/>
      <c r="H179" s="287" t="s">
        <v>1780</v>
      </c>
      <c r="I179" s="287" t="s">
        <v>1710</v>
      </c>
      <c r="J179" s="287">
        <v>20</v>
      </c>
      <c r="K179" s="335"/>
    </row>
    <row r="180" s="1" customFormat="1" ht="15" customHeight="1">
      <c r="B180" s="312"/>
      <c r="C180" s="287" t="s">
        <v>52</v>
      </c>
      <c r="D180" s="287"/>
      <c r="E180" s="287"/>
      <c r="F180" s="310" t="s">
        <v>1708</v>
      </c>
      <c r="G180" s="287"/>
      <c r="H180" s="287" t="s">
        <v>1781</v>
      </c>
      <c r="I180" s="287" t="s">
        <v>1710</v>
      </c>
      <c r="J180" s="287">
        <v>255</v>
      </c>
      <c r="K180" s="335"/>
    </row>
    <row r="181" s="1" customFormat="1" ht="15" customHeight="1">
      <c r="B181" s="312"/>
      <c r="C181" s="287" t="s">
        <v>140</v>
      </c>
      <c r="D181" s="287"/>
      <c r="E181" s="287"/>
      <c r="F181" s="310" t="s">
        <v>1708</v>
      </c>
      <c r="G181" s="287"/>
      <c r="H181" s="287" t="s">
        <v>1672</v>
      </c>
      <c r="I181" s="287" t="s">
        <v>1710</v>
      </c>
      <c r="J181" s="287">
        <v>10</v>
      </c>
      <c r="K181" s="335"/>
    </row>
    <row r="182" s="1" customFormat="1" ht="15" customHeight="1">
      <c r="B182" s="312"/>
      <c r="C182" s="287" t="s">
        <v>141</v>
      </c>
      <c r="D182" s="287"/>
      <c r="E182" s="287"/>
      <c r="F182" s="310" t="s">
        <v>1708</v>
      </c>
      <c r="G182" s="287"/>
      <c r="H182" s="287" t="s">
        <v>1782</v>
      </c>
      <c r="I182" s="287" t="s">
        <v>1743</v>
      </c>
      <c r="J182" s="287"/>
      <c r="K182" s="335"/>
    </row>
    <row r="183" s="1" customFormat="1" ht="15" customHeight="1">
      <c r="B183" s="312"/>
      <c r="C183" s="287" t="s">
        <v>1783</v>
      </c>
      <c r="D183" s="287"/>
      <c r="E183" s="287"/>
      <c r="F183" s="310" t="s">
        <v>1708</v>
      </c>
      <c r="G183" s="287"/>
      <c r="H183" s="287" t="s">
        <v>1784</v>
      </c>
      <c r="I183" s="287" t="s">
        <v>1743</v>
      </c>
      <c r="J183" s="287"/>
      <c r="K183" s="335"/>
    </row>
    <row r="184" s="1" customFormat="1" ht="15" customHeight="1">
      <c r="B184" s="312"/>
      <c r="C184" s="287" t="s">
        <v>1772</v>
      </c>
      <c r="D184" s="287"/>
      <c r="E184" s="287"/>
      <c r="F184" s="310" t="s">
        <v>1708</v>
      </c>
      <c r="G184" s="287"/>
      <c r="H184" s="287" t="s">
        <v>1785</v>
      </c>
      <c r="I184" s="287" t="s">
        <v>1743</v>
      </c>
      <c r="J184" s="287"/>
      <c r="K184" s="335"/>
    </row>
    <row r="185" s="1" customFormat="1" ht="15" customHeight="1">
      <c r="B185" s="312"/>
      <c r="C185" s="287" t="s">
        <v>143</v>
      </c>
      <c r="D185" s="287"/>
      <c r="E185" s="287"/>
      <c r="F185" s="310" t="s">
        <v>1714</v>
      </c>
      <c r="G185" s="287"/>
      <c r="H185" s="287" t="s">
        <v>1786</v>
      </c>
      <c r="I185" s="287" t="s">
        <v>1710</v>
      </c>
      <c r="J185" s="287">
        <v>50</v>
      </c>
      <c r="K185" s="335"/>
    </row>
    <row r="186" s="1" customFormat="1" ht="15" customHeight="1">
      <c r="B186" s="312"/>
      <c r="C186" s="287" t="s">
        <v>1787</v>
      </c>
      <c r="D186" s="287"/>
      <c r="E186" s="287"/>
      <c r="F186" s="310" t="s">
        <v>1714</v>
      </c>
      <c r="G186" s="287"/>
      <c r="H186" s="287" t="s">
        <v>1788</v>
      </c>
      <c r="I186" s="287" t="s">
        <v>1789</v>
      </c>
      <c r="J186" s="287"/>
      <c r="K186" s="335"/>
    </row>
    <row r="187" s="1" customFormat="1" ht="15" customHeight="1">
      <c r="B187" s="312"/>
      <c r="C187" s="287" t="s">
        <v>1790</v>
      </c>
      <c r="D187" s="287"/>
      <c r="E187" s="287"/>
      <c r="F187" s="310" t="s">
        <v>1714</v>
      </c>
      <c r="G187" s="287"/>
      <c r="H187" s="287" t="s">
        <v>1791</v>
      </c>
      <c r="I187" s="287" t="s">
        <v>1789</v>
      </c>
      <c r="J187" s="287"/>
      <c r="K187" s="335"/>
    </row>
    <row r="188" s="1" customFormat="1" ht="15" customHeight="1">
      <c r="B188" s="312"/>
      <c r="C188" s="287" t="s">
        <v>1792</v>
      </c>
      <c r="D188" s="287"/>
      <c r="E188" s="287"/>
      <c r="F188" s="310" t="s">
        <v>1714</v>
      </c>
      <c r="G188" s="287"/>
      <c r="H188" s="287" t="s">
        <v>1793</v>
      </c>
      <c r="I188" s="287" t="s">
        <v>1789</v>
      </c>
      <c r="J188" s="287"/>
      <c r="K188" s="335"/>
    </row>
    <row r="189" s="1" customFormat="1" ht="15" customHeight="1">
      <c r="B189" s="312"/>
      <c r="C189" s="348" t="s">
        <v>1794</v>
      </c>
      <c r="D189" s="287"/>
      <c r="E189" s="287"/>
      <c r="F189" s="310" t="s">
        <v>1714</v>
      </c>
      <c r="G189" s="287"/>
      <c r="H189" s="287" t="s">
        <v>1795</v>
      </c>
      <c r="I189" s="287" t="s">
        <v>1796</v>
      </c>
      <c r="J189" s="349" t="s">
        <v>1797</v>
      </c>
      <c r="K189" s="335"/>
    </row>
    <row r="190" s="16" customFormat="1" ht="15" customHeight="1">
      <c r="B190" s="350"/>
      <c r="C190" s="351" t="s">
        <v>1798</v>
      </c>
      <c r="D190" s="352"/>
      <c r="E190" s="352"/>
      <c r="F190" s="353" t="s">
        <v>1714</v>
      </c>
      <c r="G190" s="352"/>
      <c r="H190" s="352" t="s">
        <v>1799</v>
      </c>
      <c r="I190" s="352" t="s">
        <v>1796</v>
      </c>
      <c r="J190" s="354" t="s">
        <v>1797</v>
      </c>
      <c r="K190" s="355"/>
    </row>
    <row r="191" s="1" customFormat="1" ht="15" customHeight="1">
      <c r="B191" s="312"/>
      <c r="C191" s="348" t="s">
        <v>40</v>
      </c>
      <c r="D191" s="287"/>
      <c r="E191" s="287"/>
      <c r="F191" s="310" t="s">
        <v>1708</v>
      </c>
      <c r="G191" s="287"/>
      <c r="H191" s="284" t="s">
        <v>1800</v>
      </c>
      <c r="I191" s="287" t="s">
        <v>1801</v>
      </c>
      <c r="J191" s="287"/>
      <c r="K191" s="335"/>
    </row>
    <row r="192" s="1" customFormat="1" ht="15" customHeight="1">
      <c r="B192" s="312"/>
      <c r="C192" s="348" t="s">
        <v>1802</v>
      </c>
      <c r="D192" s="287"/>
      <c r="E192" s="287"/>
      <c r="F192" s="310" t="s">
        <v>1708</v>
      </c>
      <c r="G192" s="287"/>
      <c r="H192" s="287" t="s">
        <v>1803</v>
      </c>
      <c r="I192" s="287" t="s">
        <v>1743</v>
      </c>
      <c r="J192" s="287"/>
      <c r="K192" s="335"/>
    </row>
    <row r="193" s="1" customFormat="1" ht="15" customHeight="1">
      <c r="B193" s="312"/>
      <c r="C193" s="348" t="s">
        <v>1804</v>
      </c>
      <c r="D193" s="287"/>
      <c r="E193" s="287"/>
      <c r="F193" s="310" t="s">
        <v>1708</v>
      </c>
      <c r="G193" s="287"/>
      <c r="H193" s="287" t="s">
        <v>1805</v>
      </c>
      <c r="I193" s="287" t="s">
        <v>1743</v>
      </c>
      <c r="J193" s="287"/>
      <c r="K193" s="335"/>
    </row>
    <row r="194" s="1" customFormat="1" ht="15" customHeight="1">
      <c r="B194" s="312"/>
      <c r="C194" s="348" t="s">
        <v>1806</v>
      </c>
      <c r="D194" s="287"/>
      <c r="E194" s="287"/>
      <c r="F194" s="310" t="s">
        <v>1714</v>
      </c>
      <c r="G194" s="287"/>
      <c r="H194" s="287" t="s">
        <v>1807</v>
      </c>
      <c r="I194" s="287" t="s">
        <v>1743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1808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1809</v>
      </c>
      <c r="D201" s="357"/>
      <c r="E201" s="357"/>
      <c r="F201" s="357" t="s">
        <v>1810</v>
      </c>
      <c r="G201" s="358"/>
      <c r="H201" s="357" t="s">
        <v>1811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1801</v>
      </c>
      <c r="D203" s="287"/>
      <c r="E203" s="287"/>
      <c r="F203" s="310" t="s">
        <v>41</v>
      </c>
      <c r="G203" s="287"/>
      <c r="H203" s="287" t="s">
        <v>1812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42</v>
      </c>
      <c r="G204" s="287"/>
      <c r="H204" s="287" t="s">
        <v>1813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45</v>
      </c>
      <c r="G205" s="287"/>
      <c r="H205" s="287" t="s">
        <v>1814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43</v>
      </c>
      <c r="G206" s="287"/>
      <c r="H206" s="287" t="s">
        <v>1815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44</v>
      </c>
      <c r="G207" s="287"/>
      <c r="H207" s="287" t="s">
        <v>1816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1755</v>
      </c>
      <c r="D209" s="287"/>
      <c r="E209" s="287"/>
      <c r="F209" s="310" t="s">
        <v>77</v>
      </c>
      <c r="G209" s="287"/>
      <c r="H209" s="287" t="s">
        <v>1817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1652</v>
      </c>
      <c r="G210" s="287"/>
      <c r="H210" s="287" t="s">
        <v>1653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1650</v>
      </c>
      <c r="G211" s="287"/>
      <c r="H211" s="287" t="s">
        <v>1818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1654</v>
      </c>
      <c r="G212" s="348"/>
      <c r="H212" s="339" t="s">
        <v>76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1655</v>
      </c>
      <c r="G213" s="348"/>
      <c r="H213" s="339" t="s">
        <v>1819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1779</v>
      </c>
      <c r="D215" s="287"/>
      <c r="E215" s="287"/>
      <c r="F215" s="310">
        <v>1</v>
      </c>
      <c r="G215" s="348"/>
      <c r="H215" s="339" t="s">
        <v>1820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1821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1822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1823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28. 8. 2025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ROUND(J80,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3" t="s">
        <v>41</v>
      </c>
      <c r="F33" s="157">
        <f>ROUND((SUM(BE80:BE102)),  2)</f>
        <v>0</v>
      </c>
      <c r="G33" s="39"/>
      <c r="H33" s="39"/>
      <c r="I33" s="158">
        <v>0.20999999999999999</v>
      </c>
      <c r="J33" s="157">
        <f>ROUND(((SUM(BE80:BE102))*I33),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57">
        <f>ROUND((SUM(BF80:BF102)),  2)</f>
        <v>0</v>
      </c>
      <c r="G34" s="39"/>
      <c r="H34" s="39"/>
      <c r="I34" s="158">
        <v>0.12</v>
      </c>
      <c r="J34" s="157">
        <f>ROUND(((SUM(BF80:BF102))*I34),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57">
        <f>ROUND((SUM(BG80:BG102)),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57">
        <f>ROUND((SUM(BH80:BH102)),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ROUND((SUM(BI80:BI102)),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Ořechov - inženýrské sítě pro zástavbu RD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Vedlejší a ostatní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Ořechov</v>
      </c>
      <c r="G52" s="41"/>
      <c r="H52" s="41"/>
      <c r="I52" s="33" t="s">
        <v>23</v>
      </c>
      <c r="J52" s="73" t="str">
        <f>IF(J12="","",J12)</f>
        <v>28. 8. 2025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68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s="9" customFormat="1" ht="24.96" customHeight="1">
      <c r="A60" s="9"/>
      <c r="B60" s="175"/>
      <c r="C60" s="176"/>
      <c r="D60" s="177" t="s">
        <v>137</v>
      </c>
      <c r="E60" s="178"/>
      <c r="F60" s="178"/>
      <c r="G60" s="178"/>
      <c r="H60" s="178"/>
      <c r="I60" s="178"/>
      <c r="J60" s="179">
        <f>J81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138</v>
      </c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0" t="str">
        <f>E7</f>
        <v>Ořechov - inženýrské sítě pro zástavbu RD</v>
      </c>
      <c r="F70" s="33"/>
      <c r="G70" s="33"/>
      <c r="H70" s="33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131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00 - Vedlejší a ostatní náklady</v>
      </c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Ořechov</v>
      </c>
      <c r="G74" s="41"/>
      <c r="H74" s="41"/>
      <c r="I74" s="33" t="s">
        <v>23</v>
      </c>
      <c r="J74" s="73" t="str">
        <f>IF(J12="","",J12)</f>
        <v>28. 8. 2025</v>
      </c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 xml:space="preserve"> </v>
      </c>
      <c r="G76" s="41"/>
      <c r="H76" s="41"/>
      <c r="I76" s="33" t="s">
        <v>31</v>
      </c>
      <c r="J76" s="37" t="str">
        <f>E21</f>
        <v xml:space="preserve"> 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IF(E18="","",E18)</f>
        <v>Vyplň údaj</v>
      </c>
      <c r="G77" s="41"/>
      <c r="H77" s="41"/>
      <c r="I77" s="33" t="s">
        <v>33</v>
      </c>
      <c r="J77" s="37" t="str">
        <f>E24</f>
        <v xml:space="preserve">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81"/>
      <c r="B79" s="182"/>
      <c r="C79" s="183" t="s">
        <v>139</v>
      </c>
      <c r="D79" s="184" t="s">
        <v>55</v>
      </c>
      <c r="E79" s="184" t="s">
        <v>51</v>
      </c>
      <c r="F79" s="184" t="s">
        <v>52</v>
      </c>
      <c r="G79" s="184" t="s">
        <v>140</v>
      </c>
      <c r="H79" s="184" t="s">
        <v>141</v>
      </c>
      <c r="I79" s="184" t="s">
        <v>142</v>
      </c>
      <c r="J79" s="184" t="s">
        <v>135</v>
      </c>
      <c r="K79" s="185" t="s">
        <v>143</v>
      </c>
      <c r="L79" s="186"/>
      <c r="M79" s="93" t="s">
        <v>19</v>
      </c>
      <c r="N79" s="94" t="s">
        <v>40</v>
      </c>
      <c r="O79" s="94" t="s">
        <v>144</v>
      </c>
      <c r="P79" s="94" t="s">
        <v>145</v>
      </c>
      <c r="Q79" s="94" t="s">
        <v>146</v>
      </c>
      <c r="R79" s="94" t="s">
        <v>147</v>
      </c>
      <c r="S79" s="94" t="s">
        <v>148</v>
      </c>
      <c r="T79" s="95" t="s">
        <v>149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39"/>
      <c r="B80" s="40"/>
      <c r="C80" s="100" t="s">
        <v>150</v>
      </c>
      <c r="D80" s="41"/>
      <c r="E80" s="41"/>
      <c r="F80" s="41"/>
      <c r="G80" s="41"/>
      <c r="H80" s="41"/>
      <c r="I80" s="41"/>
      <c r="J80" s="187">
        <f>BK80</f>
        <v>0</v>
      </c>
      <c r="K80" s="41"/>
      <c r="L80" s="45"/>
      <c r="M80" s="96"/>
      <c r="N80" s="188"/>
      <c r="O80" s="97"/>
      <c r="P80" s="189">
        <f>P81</f>
        <v>0</v>
      </c>
      <c r="Q80" s="97"/>
      <c r="R80" s="189">
        <f>R81</f>
        <v>0</v>
      </c>
      <c r="S80" s="97"/>
      <c r="T80" s="190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69</v>
      </c>
      <c r="AU80" s="18" t="s">
        <v>136</v>
      </c>
      <c r="BK80" s="191">
        <f>BK81</f>
        <v>0</v>
      </c>
    </row>
    <row r="81" s="11" customFormat="1" ht="25.92" customHeight="1">
      <c r="A81" s="11"/>
      <c r="B81" s="192"/>
      <c r="C81" s="193"/>
      <c r="D81" s="194" t="s">
        <v>69</v>
      </c>
      <c r="E81" s="195" t="s">
        <v>151</v>
      </c>
      <c r="F81" s="195" t="s">
        <v>152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SUM(P82:P102)</f>
        <v>0</v>
      </c>
      <c r="Q81" s="200"/>
      <c r="R81" s="201">
        <f>SUM(R82:R102)</f>
        <v>0</v>
      </c>
      <c r="S81" s="200"/>
      <c r="T81" s="202">
        <f>SUM(T82:T102)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3" t="s">
        <v>153</v>
      </c>
      <c r="AT81" s="204" t="s">
        <v>69</v>
      </c>
      <c r="AU81" s="204" t="s">
        <v>70</v>
      </c>
      <c r="AY81" s="203" t="s">
        <v>154</v>
      </c>
      <c r="BK81" s="205">
        <f>SUM(BK82:BK102)</f>
        <v>0</v>
      </c>
    </row>
    <row r="82" s="2" customFormat="1" ht="24.15" customHeight="1">
      <c r="A82" s="39"/>
      <c r="B82" s="40"/>
      <c r="C82" s="206" t="s">
        <v>78</v>
      </c>
      <c r="D82" s="206" t="s">
        <v>155</v>
      </c>
      <c r="E82" s="207" t="s">
        <v>156</v>
      </c>
      <c r="F82" s="208" t="s">
        <v>157</v>
      </c>
      <c r="G82" s="209" t="s">
        <v>158</v>
      </c>
      <c r="H82" s="210">
        <v>1</v>
      </c>
      <c r="I82" s="211"/>
      <c r="J82" s="212">
        <f>ROUND(I82*H82,2)</f>
        <v>0</v>
      </c>
      <c r="K82" s="208" t="s">
        <v>19</v>
      </c>
      <c r="L82" s="45"/>
      <c r="M82" s="213" t="s">
        <v>19</v>
      </c>
      <c r="N82" s="214" t="s">
        <v>41</v>
      </c>
      <c r="O82" s="85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7" t="s">
        <v>159</v>
      </c>
      <c r="AT82" s="217" t="s">
        <v>155</v>
      </c>
      <c r="AU82" s="217" t="s">
        <v>78</v>
      </c>
      <c r="AY82" s="18" t="s">
        <v>154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8" t="s">
        <v>78</v>
      </c>
      <c r="BK82" s="218">
        <f>ROUND(I82*H82,2)</f>
        <v>0</v>
      </c>
      <c r="BL82" s="18" t="s">
        <v>159</v>
      </c>
      <c r="BM82" s="217" t="s">
        <v>160</v>
      </c>
    </row>
    <row r="83" s="2" customFormat="1" ht="16.5" customHeight="1">
      <c r="A83" s="39"/>
      <c r="B83" s="40"/>
      <c r="C83" s="206" t="s">
        <v>80</v>
      </c>
      <c r="D83" s="206" t="s">
        <v>155</v>
      </c>
      <c r="E83" s="207" t="s">
        <v>161</v>
      </c>
      <c r="F83" s="208" t="s">
        <v>162</v>
      </c>
      <c r="G83" s="209" t="s">
        <v>158</v>
      </c>
      <c r="H83" s="210">
        <v>1</v>
      </c>
      <c r="I83" s="211"/>
      <c r="J83" s="212">
        <f>ROUND(I83*H83,2)</f>
        <v>0</v>
      </c>
      <c r="K83" s="208" t="s">
        <v>19</v>
      </c>
      <c r="L83" s="45"/>
      <c r="M83" s="213" t="s">
        <v>19</v>
      </c>
      <c r="N83" s="214" t="s">
        <v>41</v>
      </c>
      <c r="O83" s="85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7" t="s">
        <v>159</v>
      </c>
      <c r="AT83" s="217" t="s">
        <v>155</v>
      </c>
      <c r="AU83" s="217" t="s">
        <v>78</v>
      </c>
      <c r="AY83" s="18" t="s">
        <v>154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8" t="s">
        <v>78</v>
      </c>
      <c r="BK83" s="218">
        <f>ROUND(I83*H83,2)</f>
        <v>0</v>
      </c>
      <c r="BL83" s="18" t="s">
        <v>159</v>
      </c>
      <c r="BM83" s="217" t="s">
        <v>163</v>
      </c>
    </row>
    <row r="84" s="2" customFormat="1" ht="16.5" customHeight="1">
      <c r="A84" s="39"/>
      <c r="B84" s="40"/>
      <c r="C84" s="206" t="s">
        <v>164</v>
      </c>
      <c r="D84" s="206" t="s">
        <v>155</v>
      </c>
      <c r="E84" s="207" t="s">
        <v>165</v>
      </c>
      <c r="F84" s="208" t="s">
        <v>166</v>
      </c>
      <c r="G84" s="209" t="s">
        <v>158</v>
      </c>
      <c r="H84" s="210">
        <v>1</v>
      </c>
      <c r="I84" s="211"/>
      <c r="J84" s="212">
        <f>ROUND(I84*H84,2)</f>
        <v>0</v>
      </c>
      <c r="K84" s="208" t="s">
        <v>19</v>
      </c>
      <c r="L84" s="45"/>
      <c r="M84" s="213" t="s">
        <v>19</v>
      </c>
      <c r="N84" s="214" t="s">
        <v>41</v>
      </c>
      <c r="O84" s="85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7" t="s">
        <v>159</v>
      </c>
      <c r="AT84" s="217" t="s">
        <v>155</v>
      </c>
      <c r="AU84" s="217" t="s">
        <v>78</v>
      </c>
      <c r="AY84" s="18" t="s">
        <v>154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8" t="s">
        <v>78</v>
      </c>
      <c r="BK84" s="218">
        <f>ROUND(I84*H84,2)</f>
        <v>0</v>
      </c>
      <c r="BL84" s="18" t="s">
        <v>159</v>
      </c>
      <c r="BM84" s="217" t="s">
        <v>167</v>
      </c>
    </row>
    <row r="85" s="2" customFormat="1" ht="16.5" customHeight="1">
      <c r="A85" s="39"/>
      <c r="B85" s="40"/>
      <c r="C85" s="206" t="s">
        <v>168</v>
      </c>
      <c r="D85" s="206" t="s">
        <v>155</v>
      </c>
      <c r="E85" s="207" t="s">
        <v>169</v>
      </c>
      <c r="F85" s="208" t="s">
        <v>170</v>
      </c>
      <c r="G85" s="209" t="s">
        <v>158</v>
      </c>
      <c r="H85" s="210">
        <v>1</v>
      </c>
      <c r="I85" s="211"/>
      <c r="J85" s="212">
        <f>ROUND(I85*H85,2)</f>
        <v>0</v>
      </c>
      <c r="K85" s="208" t="s">
        <v>19</v>
      </c>
      <c r="L85" s="45"/>
      <c r="M85" s="213" t="s">
        <v>19</v>
      </c>
      <c r="N85" s="214" t="s">
        <v>41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159</v>
      </c>
      <c r="AT85" s="217" t="s">
        <v>155</v>
      </c>
      <c r="AU85" s="217" t="s">
        <v>78</v>
      </c>
      <c r="AY85" s="18" t="s">
        <v>154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8" t="s">
        <v>78</v>
      </c>
      <c r="BK85" s="218">
        <f>ROUND(I85*H85,2)</f>
        <v>0</v>
      </c>
      <c r="BL85" s="18" t="s">
        <v>159</v>
      </c>
      <c r="BM85" s="217" t="s">
        <v>171</v>
      </c>
    </row>
    <row r="86" s="2" customFormat="1" ht="16.5" customHeight="1">
      <c r="A86" s="39"/>
      <c r="B86" s="40"/>
      <c r="C86" s="206" t="s">
        <v>153</v>
      </c>
      <c r="D86" s="206" t="s">
        <v>155</v>
      </c>
      <c r="E86" s="207" t="s">
        <v>172</v>
      </c>
      <c r="F86" s="208" t="s">
        <v>173</v>
      </c>
      <c r="G86" s="209" t="s">
        <v>158</v>
      </c>
      <c r="H86" s="210">
        <v>1</v>
      </c>
      <c r="I86" s="211"/>
      <c r="J86" s="212">
        <f>ROUND(I86*H86,2)</f>
        <v>0</v>
      </c>
      <c r="K86" s="208" t="s">
        <v>19</v>
      </c>
      <c r="L86" s="45"/>
      <c r="M86" s="213" t="s">
        <v>19</v>
      </c>
      <c r="N86" s="214" t="s">
        <v>41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168</v>
      </c>
      <c r="AT86" s="217" t="s">
        <v>155</v>
      </c>
      <c r="AU86" s="217" t="s">
        <v>78</v>
      </c>
      <c r="AY86" s="18" t="s">
        <v>154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78</v>
      </c>
      <c r="BK86" s="218">
        <f>ROUND(I86*H86,2)</f>
        <v>0</v>
      </c>
      <c r="BL86" s="18" t="s">
        <v>168</v>
      </c>
      <c r="BM86" s="217" t="s">
        <v>174</v>
      </c>
    </row>
    <row r="87" s="2" customFormat="1" ht="24.15" customHeight="1">
      <c r="A87" s="39"/>
      <c r="B87" s="40"/>
      <c r="C87" s="206" t="s">
        <v>175</v>
      </c>
      <c r="D87" s="206" t="s">
        <v>155</v>
      </c>
      <c r="E87" s="207" t="s">
        <v>176</v>
      </c>
      <c r="F87" s="208" t="s">
        <v>177</v>
      </c>
      <c r="G87" s="209" t="s">
        <v>158</v>
      </c>
      <c r="H87" s="210">
        <v>1</v>
      </c>
      <c r="I87" s="211"/>
      <c r="J87" s="212">
        <f>ROUND(I87*H87,2)</f>
        <v>0</v>
      </c>
      <c r="K87" s="208" t="s">
        <v>19</v>
      </c>
      <c r="L87" s="45"/>
      <c r="M87" s="213" t="s">
        <v>19</v>
      </c>
      <c r="N87" s="214" t="s">
        <v>41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159</v>
      </c>
      <c r="AT87" s="217" t="s">
        <v>155</v>
      </c>
      <c r="AU87" s="217" t="s">
        <v>78</v>
      </c>
      <c r="AY87" s="18" t="s">
        <v>154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78</v>
      </c>
      <c r="BK87" s="218">
        <f>ROUND(I87*H87,2)</f>
        <v>0</v>
      </c>
      <c r="BL87" s="18" t="s">
        <v>159</v>
      </c>
      <c r="BM87" s="217" t="s">
        <v>178</v>
      </c>
    </row>
    <row r="88" s="2" customFormat="1" ht="49.05" customHeight="1">
      <c r="A88" s="39"/>
      <c r="B88" s="40"/>
      <c r="C88" s="206" t="s">
        <v>179</v>
      </c>
      <c r="D88" s="206" t="s">
        <v>155</v>
      </c>
      <c r="E88" s="207" t="s">
        <v>180</v>
      </c>
      <c r="F88" s="208" t="s">
        <v>181</v>
      </c>
      <c r="G88" s="209" t="s">
        <v>158</v>
      </c>
      <c r="H88" s="210">
        <v>1</v>
      </c>
      <c r="I88" s="211"/>
      <c r="J88" s="212">
        <f>ROUND(I88*H88,2)</f>
        <v>0</v>
      </c>
      <c r="K88" s="208" t="s">
        <v>19</v>
      </c>
      <c r="L88" s="45"/>
      <c r="M88" s="213" t="s">
        <v>19</v>
      </c>
      <c r="N88" s="214" t="s">
        <v>41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168</v>
      </c>
      <c r="AT88" s="217" t="s">
        <v>155</v>
      </c>
      <c r="AU88" s="217" t="s">
        <v>78</v>
      </c>
      <c r="AY88" s="18" t="s">
        <v>154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78</v>
      </c>
      <c r="BK88" s="218">
        <f>ROUND(I88*H88,2)</f>
        <v>0</v>
      </c>
      <c r="BL88" s="18" t="s">
        <v>168</v>
      </c>
      <c r="BM88" s="217" t="s">
        <v>182</v>
      </c>
    </row>
    <row r="89" s="2" customFormat="1" ht="16.5" customHeight="1">
      <c r="A89" s="39"/>
      <c r="B89" s="40"/>
      <c r="C89" s="206" t="s">
        <v>183</v>
      </c>
      <c r="D89" s="206" t="s">
        <v>155</v>
      </c>
      <c r="E89" s="207" t="s">
        <v>184</v>
      </c>
      <c r="F89" s="208" t="s">
        <v>185</v>
      </c>
      <c r="G89" s="209" t="s">
        <v>158</v>
      </c>
      <c r="H89" s="210">
        <v>1</v>
      </c>
      <c r="I89" s="211"/>
      <c r="J89" s="212">
        <f>ROUND(I89*H89,2)</f>
        <v>0</v>
      </c>
      <c r="K89" s="208" t="s">
        <v>19</v>
      </c>
      <c r="L89" s="45"/>
      <c r="M89" s="213" t="s">
        <v>19</v>
      </c>
      <c r="N89" s="214" t="s">
        <v>41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168</v>
      </c>
      <c r="AT89" s="217" t="s">
        <v>155</v>
      </c>
      <c r="AU89" s="217" t="s">
        <v>78</v>
      </c>
      <c r="AY89" s="18" t="s">
        <v>154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78</v>
      </c>
      <c r="BK89" s="218">
        <f>ROUND(I89*H89,2)</f>
        <v>0</v>
      </c>
      <c r="BL89" s="18" t="s">
        <v>168</v>
      </c>
      <c r="BM89" s="217" t="s">
        <v>186</v>
      </c>
    </row>
    <row r="90" s="2" customFormat="1" ht="16.5" customHeight="1">
      <c r="A90" s="39"/>
      <c r="B90" s="40"/>
      <c r="C90" s="206" t="s">
        <v>187</v>
      </c>
      <c r="D90" s="206" t="s">
        <v>155</v>
      </c>
      <c r="E90" s="207" t="s">
        <v>188</v>
      </c>
      <c r="F90" s="208" t="s">
        <v>189</v>
      </c>
      <c r="G90" s="209" t="s">
        <v>158</v>
      </c>
      <c r="H90" s="210">
        <v>1</v>
      </c>
      <c r="I90" s="211"/>
      <c r="J90" s="212">
        <f>ROUND(I90*H90,2)</f>
        <v>0</v>
      </c>
      <c r="K90" s="208" t="s">
        <v>19</v>
      </c>
      <c r="L90" s="45"/>
      <c r="M90" s="213" t="s">
        <v>19</v>
      </c>
      <c r="N90" s="214" t="s">
        <v>41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159</v>
      </c>
      <c r="AT90" s="217" t="s">
        <v>155</v>
      </c>
      <c r="AU90" s="217" t="s">
        <v>78</v>
      </c>
      <c r="AY90" s="18" t="s">
        <v>154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78</v>
      </c>
      <c r="BK90" s="218">
        <f>ROUND(I90*H90,2)</f>
        <v>0</v>
      </c>
      <c r="BL90" s="18" t="s">
        <v>159</v>
      </c>
      <c r="BM90" s="217" t="s">
        <v>190</v>
      </c>
    </row>
    <row r="91" s="2" customFormat="1" ht="16.5" customHeight="1">
      <c r="A91" s="39"/>
      <c r="B91" s="40"/>
      <c r="C91" s="206" t="s">
        <v>191</v>
      </c>
      <c r="D91" s="206" t="s">
        <v>155</v>
      </c>
      <c r="E91" s="207" t="s">
        <v>192</v>
      </c>
      <c r="F91" s="208" t="s">
        <v>193</v>
      </c>
      <c r="G91" s="209" t="s">
        <v>158</v>
      </c>
      <c r="H91" s="210">
        <v>1</v>
      </c>
      <c r="I91" s="211"/>
      <c r="J91" s="212">
        <f>ROUND(I91*H91,2)</f>
        <v>0</v>
      </c>
      <c r="K91" s="208" t="s">
        <v>19</v>
      </c>
      <c r="L91" s="45"/>
      <c r="M91" s="213" t="s">
        <v>19</v>
      </c>
      <c r="N91" s="214" t="s">
        <v>41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168</v>
      </c>
      <c r="AT91" s="217" t="s">
        <v>155</v>
      </c>
      <c r="AU91" s="217" t="s">
        <v>78</v>
      </c>
      <c r="AY91" s="18" t="s">
        <v>154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78</v>
      </c>
      <c r="BK91" s="218">
        <f>ROUND(I91*H91,2)</f>
        <v>0</v>
      </c>
      <c r="BL91" s="18" t="s">
        <v>168</v>
      </c>
      <c r="BM91" s="217" t="s">
        <v>194</v>
      </c>
    </row>
    <row r="92" s="2" customFormat="1" ht="24.15" customHeight="1">
      <c r="A92" s="39"/>
      <c r="B92" s="40"/>
      <c r="C92" s="206" t="s">
        <v>195</v>
      </c>
      <c r="D92" s="206" t="s">
        <v>155</v>
      </c>
      <c r="E92" s="207" t="s">
        <v>196</v>
      </c>
      <c r="F92" s="208" t="s">
        <v>197</v>
      </c>
      <c r="G92" s="209" t="s">
        <v>158</v>
      </c>
      <c r="H92" s="210">
        <v>1</v>
      </c>
      <c r="I92" s="211"/>
      <c r="J92" s="212">
        <f>ROUND(I92*H92,2)</f>
        <v>0</v>
      </c>
      <c r="K92" s="208" t="s">
        <v>19</v>
      </c>
      <c r="L92" s="45"/>
      <c r="M92" s="213" t="s">
        <v>19</v>
      </c>
      <c r="N92" s="214" t="s">
        <v>41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168</v>
      </c>
      <c r="AT92" s="217" t="s">
        <v>155</v>
      </c>
      <c r="AU92" s="217" t="s">
        <v>78</v>
      </c>
      <c r="AY92" s="18" t="s">
        <v>154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78</v>
      </c>
      <c r="BK92" s="218">
        <f>ROUND(I92*H92,2)</f>
        <v>0</v>
      </c>
      <c r="BL92" s="18" t="s">
        <v>168</v>
      </c>
      <c r="BM92" s="217" t="s">
        <v>198</v>
      </c>
    </row>
    <row r="93" s="2" customFormat="1" ht="44.25" customHeight="1">
      <c r="A93" s="39"/>
      <c r="B93" s="40"/>
      <c r="C93" s="206" t="s">
        <v>8</v>
      </c>
      <c r="D93" s="206" t="s">
        <v>155</v>
      </c>
      <c r="E93" s="207" t="s">
        <v>199</v>
      </c>
      <c r="F93" s="208" t="s">
        <v>200</v>
      </c>
      <c r="G93" s="209" t="s">
        <v>158</v>
      </c>
      <c r="H93" s="210">
        <v>1</v>
      </c>
      <c r="I93" s="211"/>
      <c r="J93" s="212">
        <f>ROUND(I93*H93,2)</f>
        <v>0</v>
      </c>
      <c r="K93" s="208" t="s">
        <v>19</v>
      </c>
      <c r="L93" s="45"/>
      <c r="M93" s="213" t="s">
        <v>19</v>
      </c>
      <c r="N93" s="214" t="s">
        <v>41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159</v>
      </c>
      <c r="AT93" s="217" t="s">
        <v>155</v>
      </c>
      <c r="AU93" s="217" t="s">
        <v>78</v>
      </c>
      <c r="AY93" s="18" t="s">
        <v>154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78</v>
      </c>
      <c r="BK93" s="218">
        <f>ROUND(I93*H93,2)</f>
        <v>0</v>
      </c>
      <c r="BL93" s="18" t="s">
        <v>159</v>
      </c>
      <c r="BM93" s="217" t="s">
        <v>201</v>
      </c>
    </row>
    <row r="94" s="2" customFormat="1" ht="49.05" customHeight="1">
      <c r="A94" s="39"/>
      <c r="B94" s="40"/>
      <c r="C94" s="206" t="s">
        <v>202</v>
      </c>
      <c r="D94" s="206" t="s">
        <v>155</v>
      </c>
      <c r="E94" s="207" t="s">
        <v>203</v>
      </c>
      <c r="F94" s="208" t="s">
        <v>204</v>
      </c>
      <c r="G94" s="209" t="s">
        <v>158</v>
      </c>
      <c r="H94" s="210">
        <v>1</v>
      </c>
      <c r="I94" s="211"/>
      <c r="J94" s="212">
        <f>ROUND(I94*H94,2)</f>
        <v>0</v>
      </c>
      <c r="K94" s="208" t="s">
        <v>19</v>
      </c>
      <c r="L94" s="45"/>
      <c r="M94" s="213" t="s">
        <v>19</v>
      </c>
      <c r="N94" s="214" t="s">
        <v>41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159</v>
      </c>
      <c r="AT94" s="217" t="s">
        <v>155</v>
      </c>
      <c r="AU94" s="217" t="s">
        <v>78</v>
      </c>
      <c r="AY94" s="18" t="s">
        <v>154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78</v>
      </c>
      <c r="BK94" s="218">
        <f>ROUND(I94*H94,2)</f>
        <v>0</v>
      </c>
      <c r="BL94" s="18" t="s">
        <v>159</v>
      </c>
      <c r="BM94" s="217" t="s">
        <v>205</v>
      </c>
    </row>
    <row r="95" s="2" customFormat="1" ht="37.8" customHeight="1">
      <c r="A95" s="39"/>
      <c r="B95" s="40"/>
      <c r="C95" s="206" t="s">
        <v>206</v>
      </c>
      <c r="D95" s="206" t="s">
        <v>155</v>
      </c>
      <c r="E95" s="207" t="s">
        <v>207</v>
      </c>
      <c r="F95" s="208" t="s">
        <v>208</v>
      </c>
      <c r="G95" s="209" t="s">
        <v>158</v>
      </c>
      <c r="H95" s="210">
        <v>1</v>
      </c>
      <c r="I95" s="211"/>
      <c r="J95" s="212">
        <f>ROUND(I95*H95,2)</f>
        <v>0</v>
      </c>
      <c r="K95" s="208" t="s">
        <v>19</v>
      </c>
      <c r="L95" s="45"/>
      <c r="M95" s="213" t="s">
        <v>19</v>
      </c>
      <c r="N95" s="214" t="s">
        <v>41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159</v>
      </c>
      <c r="AT95" s="217" t="s">
        <v>155</v>
      </c>
      <c r="AU95" s="217" t="s">
        <v>78</v>
      </c>
      <c r="AY95" s="18" t="s">
        <v>154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78</v>
      </c>
      <c r="BK95" s="218">
        <f>ROUND(I95*H95,2)</f>
        <v>0</v>
      </c>
      <c r="BL95" s="18" t="s">
        <v>159</v>
      </c>
      <c r="BM95" s="217" t="s">
        <v>209</v>
      </c>
    </row>
    <row r="96" s="2" customFormat="1" ht="24.15" customHeight="1">
      <c r="A96" s="39"/>
      <c r="B96" s="40"/>
      <c r="C96" s="206" t="s">
        <v>210</v>
      </c>
      <c r="D96" s="206" t="s">
        <v>155</v>
      </c>
      <c r="E96" s="207" t="s">
        <v>211</v>
      </c>
      <c r="F96" s="208" t="s">
        <v>212</v>
      </c>
      <c r="G96" s="209" t="s">
        <v>158</v>
      </c>
      <c r="H96" s="210">
        <v>1</v>
      </c>
      <c r="I96" s="211"/>
      <c r="J96" s="212">
        <f>ROUND(I96*H96,2)</f>
        <v>0</v>
      </c>
      <c r="K96" s="208" t="s">
        <v>19</v>
      </c>
      <c r="L96" s="45"/>
      <c r="M96" s="213" t="s">
        <v>19</v>
      </c>
      <c r="N96" s="214" t="s">
        <v>41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159</v>
      </c>
      <c r="AT96" s="217" t="s">
        <v>155</v>
      </c>
      <c r="AU96" s="217" t="s">
        <v>78</v>
      </c>
      <c r="AY96" s="18" t="s">
        <v>154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78</v>
      </c>
      <c r="BK96" s="218">
        <f>ROUND(I96*H96,2)</f>
        <v>0</v>
      </c>
      <c r="BL96" s="18" t="s">
        <v>159</v>
      </c>
      <c r="BM96" s="217" t="s">
        <v>213</v>
      </c>
    </row>
    <row r="97" s="2" customFormat="1" ht="16.5" customHeight="1">
      <c r="A97" s="39"/>
      <c r="B97" s="40"/>
      <c r="C97" s="206" t="s">
        <v>214</v>
      </c>
      <c r="D97" s="206" t="s">
        <v>155</v>
      </c>
      <c r="E97" s="207" t="s">
        <v>215</v>
      </c>
      <c r="F97" s="208" t="s">
        <v>216</v>
      </c>
      <c r="G97" s="209" t="s">
        <v>158</v>
      </c>
      <c r="H97" s="210">
        <v>1</v>
      </c>
      <c r="I97" s="211"/>
      <c r="J97" s="212">
        <f>ROUND(I97*H97,2)</f>
        <v>0</v>
      </c>
      <c r="K97" s="208" t="s">
        <v>19</v>
      </c>
      <c r="L97" s="45"/>
      <c r="M97" s="213" t="s">
        <v>19</v>
      </c>
      <c r="N97" s="214" t="s">
        <v>41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159</v>
      </c>
      <c r="AT97" s="217" t="s">
        <v>155</v>
      </c>
      <c r="AU97" s="217" t="s">
        <v>78</v>
      </c>
      <c r="AY97" s="18" t="s">
        <v>154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78</v>
      </c>
      <c r="BK97" s="218">
        <f>ROUND(I97*H97,2)</f>
        <v>0</v>
      </c>
      <c r="BL97" s="18" t="s">
        <v>159</v>
      </c>
      <c r="BM97" s="217" t="s">
        <v>217</v>
      </c>
    </row>
    <row r="98" s="2" customFormat="1" ht="16.5" customHeight="1">
      <c r="A98" s="39"/>
      <c r="B98" s="40"/>
      <c r="C98" s="206" t="s">
        <v>218</v>
      </c>
      <c r="D98" s="206" t="s">
        <v>155</v>
      </c>
      <c r="E98" s="207" t="s">
        <v>219</v>
      </c>
      <c r="F98" s="208" t="s">
        <v>220</v>
      </c>
      <c r="G98" s="209" t="s">
        <v>158</v>
      </c>
      <c r="H98" s="210">
        <v>1</v>
      </c>
      <c r="I98" s="211"/>
      <c r="J98" s="212">
        <f>ROUND(I98*H98,2)</f>
        <v>0</v>
      </c>
      <c r="K98" s="208" t="s">
        <v>19</v>
      </c>
      <c r="L98" s="45"/>
      <c r="M98" s="213" t="s">
        <v>19</v>
      </c>
      <c r="N98" s="214" t="s">
        <v>41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159</v>
      </c>
      <c r="AT98" s="217" t="s">
        <v>155</v>
      </c>
      <c r="AU98" s="217" t="s">
        <v>78</v>
      </c>
      <c r="AY98" s="18" t="s">
        <v>154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78</v>
      </c>
      <c r="BK98" s="218">
        <f>ROUND(I98*H98,2)</f>
        <v>0</v>
      </c>
      <c r="BL98" s="18" t="s">
        <v>159</v>
      </c>
      <c r="BM98" s="217" t="s">
        <v>221</v>
      </c>
    </row>
    <row r="99" s="2" customFormat="1" ht="16.5" customHeight="1">
      <c r="A99" s="39"/>
      <c r="B99" s="40"/>
      <c r="C99" s="206" t="s">
        <v>222</v>
      </c>
      <c r="D99" s="206" t="s">
        <v>155</v>
      </c>
      <c r="E99" s="207" t="s">
        <v>223</v>
      </c>
      <c r="F99" s="208" t="s">
        <v>224</v>
      </c>
      <c r="G99" s="209" t="s">
        <v>158</v>
      </c>
      <c r="H99" s="210">
        <v>1</v>
      </c>
      <c r="I99" s="211"/>
      <c r="J99" s="212">
        <f>ROUND(I99*H99,2)</f>
        <v>0</v>
      </c>
      <c r="K99" s="208" t="s">
        <v>19</v>
      </c>
      <c r="L99" s="45"/>
      <c r="M99" s="213" t="s">
        <v>19</v>
      </c>
      <c r="N99" s="214" t="s">
        <v>41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159</v>
      </c>
      <c r="AT99" s="217" t="s">
        <v>155</v>
      </c>
      <c r="AU99" s="217" t="s">
        <v>78</v>
      </c>
      <c r="AY99" s="18" t="s">
        <v>154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78</v>
      </c>
      <c r="BK99" s="218">
        <f>ROUND(I99*H99,2)</f>
        <v>0</v>
      </c>
      <c r="BL99" s="18" t="s">
        <v>159</v>
      </c>
      <c r="BM99" s="217" t="s">
        <v>225</v>
      </c>
    </row>
    <row r="100" s="2" customFormat="1" ht="16.5" customHeight="1">
      <c r="A100" s="39"/>
      <c r="B100" s="40"/>
      <c r="C100" s="206" t="s">
        <v>226</v>
      </c>
      <c r="D100" s="206" t="s">
        <v>155</v>
      </c>
      <c r="E100" s="207" t="s">
        <v>227</v>
      </c>
      <c r="F100" s="208" t="s">
        <v>228</v>
      </c>
      <c r="G100" s="209" t="s">
        <v>158</v>
      </c>
      <c r="H100" s="210">
        <v>1</v>
      </c>
      <c r="I100" s="211"/>
      <c r="J100" s="212">
        <f>ROUND(I100*H100,2)</f>
        <v>0</v>
      </c>
      <c r="K100" s="208" t="s">
        <v>19</v>
      </c>
      <c r="L100" s="45"/>
      <c r="M100" s="213" t="s">
        <v>19</v>
      </c>
      <c r="N100" s="214" t="s">
        <v>41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159</v>
      </c>
      <c r="AT100" s="217" t="s">
        <v>155</v>
      </c>
      <c r="AU100" s="217" t="s">
        <v>78</v>
      </c>
      <c r="AY100" s="18" t="s">
        <v>154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78</v>
      </c>
      <c r="BK100" s="218">
        <f>ROUND(I100*H100,2)</f>
        <v>0</v>
      </c>
      <c r="BL100" s="18" t="s">
        <v>159</v>
      </c>
      <c r="BM100" s="217" t="s">
        <v>229</v>
      </c>
    </row>
    <row r="101" s="2" customFormat="1" ht="16.5" customHeight="1">
      <c r="A101" s="39"/>
      <c r="B101" s="40"/>
      <c r="C101" s="206" t="s">
        <v>230</v>
      </c>
      <c r="D101" s="206" t="s">
        <v>155</v>
      </c>
      <c r="E101" s="207" t="s">
        <v>231</v>
      </c>
      <c r="F101" s="208" t="s">
        <v>232</v>
      </c>
      <c r="G101" s="209" t="s">
        <v>158</v>
      </c>
      <c r="H101" s="210">
        <v>1</v>
      </c>
      <c r="I101" s="211"/>
      <c r="J101" s="212">
        <f>ROUND(I101*H101,2)</f>
        <v>0</v>
      </c>
      <c r="K101" s="208" t="s">
        <v>19</v>
      </c>
      <c r="L101" s="45"/>
      <c r="M101" s="213" t="s">
        <v>19</v>
      </c>
      <c r="N101" s="214" t="s">
        <v>41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159</v>
      </c>
      <c r="AT101" s="217" t="s">
        <v>155</v>
      </c>
      <c r="AU101" s="217" t="s">
        <v>78</v>
      </c>
      <c r="AY101" s="18" t="s">
        <v>154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78</v>
      </c>
      <c r="BK101" s="218">
        <f>ROUND(I101*H101,2)</f>
        <v>0</v>
      </c>
      <c r="BL101" s="18" t="s">
        <v>159</v>
      </c>
      <c r="BM101" s="217" t="s">
        <v>233</v>
      </c>
    </row>
    <row r="102" s="2" customFormat="1" ht="24.15" customHeight="1">
      <c r="A102" s="39"/>
      <c r="B102" s="40"/>
      <c r="C102" s="206" t="s">
        <v>7</v>
      </c>
      <c r="D102" s="206" t="s">
        <v>155</v>
      </c>
      <c r="E102" s="207" t="s">
        <v>234</v>
      </c>
      <c r="F102" s="208" t="s">
        <v>235</v>
      </c>
      <c r="G102" s="209" t="s">
        <v>158</v>
      </c>
      <c r="H102" s="210">
        <v>1</v>
      </c>
      <c r="I102" s="211"/>
      <c r="J102" s="212">
        <f>ROUND(I102*H102,2)</f>
        <v>0</v>
      </c>
      <c r="K102" s="208" t="s">
        <v>19</v>
      </c>
      <c r="L102" s="45"/>
      <c r="M102" s="219" t="s">
        <v>19</v>
      </c>
      <c r="N102" s="220" t="s">
        <v>41</v>
      </c>
      <c r="O102" s="221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159</v>
      </c>
      <c r="AT102" s="217" t="s">
        <v>155</v>
      </c>
      <c r="AU102" s="217" t="s">
        <v>78</v>
      </c>
      <c r="AY102" s="18" t="s">
        <v>154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78</v>
      </c>
      <c r="BK102" s="218">
        <f>ROUND(I102*H102,2)</f>
        <v>0</v>
      </c>
      <c r="BL102" s="18" t="s">
        <v>159</v>
      </c>
      <c r="BM102" s="217" t="s">
        <v>236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w17CAcRlOGBCf+wgGCLhKvVdU7RmyXPJHGoVpRnsPN/i5hNNf3dKGWxE6m1kmCiMvBdQOH8Xu+SmoK6UArqQsQ==" hashValue="MUNdh5sFJ7EWWwYFxlQ/iu3YeQVCVy+OwsQ4kAW6c27DJPlPkFFW8NBb+sYkIoyIh3kaTQ9x8Umhw7hXiByqtQ==" algorithmName="SHA-512" password="CC35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237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28. 8. 2025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ROUND(J81,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3" t="s">
        <v>41</v>
      </c>
      <c r="F33" s="157">
        <f>ROUND((SUM(BE81:BE96)),  2)</f>
        <v>0</v>
      </c>
      <c r="G33" s="39"/>
      <c r="H33" s="39"/>
      <c r="I33" s="158">
        <v>0.20999999999999999</v>
      </c>
      <c r="J33" s="157">
        <f>ROUND(((SUM(BE81:BE96))*I33),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57">
        <f>ROUND((SUM(BF81:BF96)),  2)</f>
        <v>0</v>
      </c>
      <c r="G34" s="39"/>
      <c r="H34" s="39"/>
      <c r="I34" s="158">
        <v>0.12</v>
      </c>
      <c r="J34" s="157">
        <f>ROUND(((SUM(BF81:BF96))*I34),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57">
        <f>ROUND((SUM(BG81:BG96)),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57">
        <f>ROUND((SUM(BH81:BH96)),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ROUND((SUM(BI81:BI96)),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Ořechov - inženýrské sítě pro zástavbu RD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Komunikace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Ořechov</v>
      </c>
      <c r="G52" s="41"/>
      <c r="H52" s="41"/>
      <c r="I52" s="33" t="s">
        <v>23</v>
      </c>
      <c r="J52" s="73" t="str">
        <f>IF(J12="","",J12)</f>
        <v>28. 8. 2025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68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s="9" customFormat="1" ht="24.96" customHeight="1">
      <c r="A60" s="9"/>
      <c r="B60" s="175"/>
      <c r="C60" s="176"/>
      <c r="D60" s="177" t="s">
        <v>238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126"/>
      <c r="D61" s="225" t="s">
        <v>239</v>
      </c>
      <c r="E61" s="226"/>
      <c r="F61" s="226"/>
      <c r="G61" s="226"/>
      <c r="H61" s="226"/>
      <c r="I61" s="226"/>
      <c r="J61" s="227">
        <f>J83</f>
        <v>0</v>
      </c>
      <c r="K61" s="126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138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0" t="str">
        <f>E7</f>
        <v>Ořechov - inženýrské sítě pro zástavbu RD</v>
      </c>
      <c r="F71" s="33"/>
      <c r="G71" s="33"/>
      <c r="H71" s="33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131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01 - Komunikace</v>
      </c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Ořechov</v>
      </c>
      <c r="G75" s="41"/>
      <c r="H75" s="41"/>
      <c r="I75" s="33" t="s">
        <v>23</v>
      </c>
      <c r="J75" s="73" t="str">
        <f>IF(J12="","",J12)</f>
        <v>28. 8. 2025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31</v>
      </c>
      <c r="J77" s="37" t="str">
        <f>E21</f>
        <v xml:space="preserve">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 xml:space="preserve"> 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81"/>
      <c r="B80" s="182"/>
      <c r="C80" s="183" t="s">
        <v>139</v>
      </c>
      <c r="D80" s="184" t="s">
        <v>55</v>
      </c>
      <c r="E80" s="184" t="s">
        <v>51</v>
      </c>
      <c r="F80" s="184" t="s">
        <v>52</v>
      </c>
      <c r="G80" s="184" t="s">
        <v>140</v>
      </c>
      <c r="H80" s="184" t="s">
        <v>141</v>
      </c>
      <c r="I80" s="184" t="s">
        <v>142</v>
      </c>
      <c r="J80" s="184" t="s">
        <v>135</v>
      </c>
      <c r="K80" s="185" t="s">
        <v>143</v>
      </c>
      <c r="L80" s="186"/>
      <c r="M80" s="93" t="s">
        <v>19</v>
      </c>
      <c r="N80" s="94" t="s">
        <v>40</v>
      </c>
      <c r="O80" s="94" t="s">
        <v>144</v>
      </c>
      <c r="P80" s="94" t="s">
        <v>145</v>
      </c>
      <c r="Q80" s="94" t="s">
        <v>146</v>
      </c>
      <c r="R80" s="94" t="s">
        <v>147</v>
      </c>
      <c r="S80" s="94" t="s">
        <v>148</v>
      </c>
      <c r="T80" s="95" t="s">
        <v>149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39"/>
      <c r="B81" s="40"/>
      <c r="C81" s="100" t="s">
        <v>150</v>
      </c>
      <c r="D81" s="41"/>
      <c r="E81" s="41"/>
      <c r="F81" s="41"/>
      <c r="G81" s="41"/>
      <c r="H81" s="41"/>
      <c r="I81" s="41"/>
      <c r="J81" s="187">
        <f>BK81</f>
        <v>0</v>
      </c>
      <c r="K81" s="41"/>
      <c r="L81" s="45"/>
      <c r="M81" s="96"/>
      <c r="N81" s="188"/>
      <c r="O81" s="97"/>
      <c r="P81" s="189">
        <f>P82</f>
        <v>0</v>
      </c>
      <c r="Q81" s="97"/>
      <c r="R81" s="189">
        <f>R82</f>
        <v>0</v>
      </c>
      <c r="S81" s="97"/>
      <c r="T81" s="19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69</v>
      </c>
      <c r="AU81" s="18" t="s">
        <v>136</v>
      </c>
      <c r="BK81" s="191">
        <f>BK82</f>
        <v>0</v>
      </c>
    </row>
    <row r="82" s="11" customFormat="1" ht="25.92" customHeight="1">
      <c r="A82" s="11"/>
      <c r="B82" s="192"/>
      <c r="C82" s="193"/>
      <c r="D82" s="194" t="s">
        <v>69</v>
      </c>
      <c r="E82" s="195" t="s">
        <v>240</v>
      </c>
      <c r="F82" s="195" t="s">
        <v>241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</v>
      </c>
      <c r="S82" s="200"/>
      <c r="T82" s="202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3" t="s">
        <v>168</v>
      </c>
      <c r="AT82" s="204" t="s">
        <v>69</v>
      </c>
      <c r="AU82" s="204" t="s">
        <v>70</v>
      </c>
      <c r="AY82" s="203" t="s">
        <v>154</v>
      </c>
      <c r="BK82" s="205">
        <f>BK83</f>
        <v>0</v>
      </c>
    </row>
    <row r="83" s="11" customFormat="1" ht="22.8" customHeight="1">
      <c r="A83" s="11"/>
      <c r="B83" s="192"/>
      <c r="C83" s="193"/>
      <c r="D83" s="194" t="s">
        <v>69</v>
      </c>
      <c r="E83" s="229" t="s">
        <v>242</v>
      </c>
      <c r="F83" s="229" t="s">
        <v>243</v>
      </c>
      <c r="G83" s="193"/>
      <c r="H83" s="193"/>
      <c r="I83" s="196"/>
      <c r="J83" s="230">
        <f>BK83</f>
        <v>0</v>
      </c>
      <c r="K83" s="193"/>
      <c r="L83" s="198"/>
      <c r="M83" s="199"/>
      <c r="N83" s="200"/>
      <c r="O83" s="200"/>
      <c r="P83" s="201">
        <f>SUM(P84:P96)</f>
        <v>0</v>
      </c>
      <c r="Q83" s="200"/>
      <c r="R83" s="201">
        <f>SUM(R84:R96)</f>
        <v>0</v>
      </c>
      <c r="S83" s="200"/>
      <c r="T83" s="202">
        <f>SUM(T84:T96)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03" t="s">
        <v>168</v>
      </c>
      <c r="AT83" s="204" t="s">
        <v>69</v>
      </c>
      <c r="AU83" s="204" t="s">
        <v>78</v>
      </c>
      <c r="AY83" s="203" t="s">
        <v>154</v>
      </c>
      <c r="BK83" s="205">
        <f>SUM(BK84:BK96)</f>
        <v>0</v>
      </c>
    </row>
    <row r="84" s="2" customFormat="1" ht="24.15" customHeight="1">
      <c r="A84" s="39"/>
      <c r="B84" s="40"/>
      <c r="C84" s="206" t="s">
        <v>78</v>
      </c>
      <c r="D84" s="206" t="s">
        <v>155</v>
      </c>
      <c r="E84" s="207" t="s">
        <v>244</v>
      </c>
      <c r="F84" s="208" t="s">
        <v>245</v>
      </c>
      <c r="G84" s="209" t="s">
        <v>246</v>
      </c>
      <c r="H84" s="210">
        <v>1</v>
      </c>
      <c r="I84" s="211"/>
      <c r="J84" s="212">
        <f>ROUND(I84*H84,2)</f>
        <v>0</v>
      </c>
      <c r="K84" s="208" t="s">
        <v>19</v>
      </c>
      <c r="L84" s="45"/>
      <c r="M84" s="213" t="s">
        <v>19</v>
      </c>
      <c r="N84" s="214" t="s">
        <v>41</v>
      </c>
      <c r="O84" s="85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7" t="s">
        <v>247</v>
      </c>
      <c r="AT84" s="217" t="s">
        <v>155</v>
      </c>
      <c r="AU84" s="217" t="s">
        <v>80</v>
      </c>
      <c r="AY84" s="18" t="s">
        <v>154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8" t="s">
        <v>78</v>
      </c>
      <c r="BK84" s="218">
        <f>ROUND(I84*H84,2)</f>
        <v>0</v>
      </c>
      <c r="BL84" s="18" t="s">
        <v>247</v>
      </c>
      <c r="BM84" s="217" t="s">
        <v>248</v>
      </c>
    </row>
    <row r="85" s="2" customFormat="1" ht="24.15" customHeight="1">
      <c r="A85" s="39"/>
      <c r="B85" s="40"/>
      <c r="C85" s="206" t="s">
        <v>80</v>
      </c>
      <c r="D85" s="206" t="s">
        <v>155</v>
      </c>
      <c r="E85" s="207" t="s">
        <v>249</v>
      </c>
      <c r="F85" s="208" t="s">
        <v>250</v>
      </c>
      <c r="G85" s="209" t="s">
        <v>246</v>
      </c>
      <c r="H85" s="210">
        <v>1</v>
      </c>
      <c r="I85" s="211"/>
      <c r="J85" s="212">
        <f>ROUND(I85*H85,2)</f>
        <v>0</v>
      </c>
      <c r="K85" s="208" t="s">
        <v>19</v>
      </c>
      <c r="L85" s="45"/>
      <c r="M85" s="213" t="s">
        <v>19</v>
      </c>
      <c r="N85" s="214" t="s">
        <v>41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247</v>
      </c>
      <c r="AT85" s="217" t="s">
        <v>155</v>
      </c>
      <c r="AU85" s="217" t="s">
        <v>80</v>
      </c>
      <c r="AY85" s="18" t="s">
        <v>154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8" t="s">
        <v>78</v>
      </c>
      <c r="BK85" s="218">
        <f>ROUND(I85*H85,2)</f>
        <v>0</v>
      </c>
      <c r="BL85" s="18" t="s">
        <v>247</v>
      </c>
      <c r="BM85" s="217" t="s">
        <v>251</v>
      </c>
    </row>
    <row r="86" s="2" customFormat="1" ht="24.15" customHeight="1">
      <c r="A86" s="39"/>
      <c r="B86" s="40"/>
      <c r="C86" s="206" t="s">
        <v>164</v>
      </c>
      <c r="D86" s="206" t="s">
        <v>155</v>
      </c>
      <c r="E86" s="207" t="s">
        <v>252</v>
      </c>
      <c r="F86" s="208" t="s">
        <v>253</v>
      </c>
      <c r="G86" s="209" t="s">
        <v>246</v>
      </c>
      <c r="H86" s="210">
        <v>1</v>
      </c>
      <c r="I86" s="211"/>
      <c r="J86" s="212">
        <f>ROUND(I86*H86,2)</f>
        <v>0</v>
      </c>
      <c r="K86" s="208" t="s">
        <v>19</v>
      </c>
      <c r="L86" s="45"/>
      <c r="M86" s="213" t="s">
        <v>19</v>
      </c>
      <c r="N86" s="214" t="s">
        <v>41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247</v>
      </c>
      <c r="AT86" s="217" t="s">
        <v>155</v>
      </c>
      <c r="AU86" s="217" t="s">
        <v>80</v>
      </c>
      <c r="AY86" s="18" t="s">
        <v>154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78</v>
      </c>
      <c r="BK86" s="218">
        <f>ROUND(I86*H86,2)</f>
        <v>0</v>
      </c>
      <c r="BL86" s="18" t="s">
        <v>247</v>
      </c>
      <c r="BM86" s="217" t="s">
        <v>254</v>
      </c>
    </row>
    <row r="87" s="2" customFormat="1" ht="24.15" customHeight="1">
      <c r="A87" s="39"/>
      <c r="B87" s="40"/>
      <c r="C87" s="206" t="s">
        <v>168</v>
      </c>
      <c r="D87" s="206" t="s">
        <v>155</v>
      </c>
      <c r="E87" s="207" t="s">
        <v>255</v>
      </c>
      <c r="F87" s="208" t="s">
        <v>256</v>
      </c>
      <c r="G87" s="209" t="s">
        <v>246</v>
      </c>
      <c r="H87" s="210">
        <v>1</v>
      </c>
      <c r="I87" s="211"/>
      <c r="J87" s="212">
        <f>ROUND(I87*H87,2)</f>
        <v>0</v>
      </c>
      <c r="K87" s="208" t="s">
        <v>19</v>
      </c>
      <c r="L87" s="45"/>
      <c r="M87" s="213" t="s">
        <v>19</v>
      </c>
      <c r="N87" s="214" t="s">
        <v>41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247</v>
      </c>
      <c r="AT87" s="217" t="s">
        <v>155</v>
      </c>
      <c r="AU87" s="217" t="s">
        <v>80</v>
      </c>
      <c r="AY87" s="18" t="s">
        <v>154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78</v>
      </c>
      <c r="BK87" s="218">
        <f>ROUND(I87*H87,2)</f>
        <v>0</v>
      </c>
      <c r="BL87" s="18" t="s">
        <v>247</v>
      </c>
      <c r="BM87" s="217" t="s">
        <v>257</v>
      </c>
    </row>
    <row r="88" s="2" customFormat="1" ht="24.15" customHeight="1">
      <c r="A88" s="39"/>
      <c r="B88" s="40"/>
      <c r="C88" s="206" t="s">
        <v>153</v>
      </c>
      <c r="D88" s="206" t="s">
        <v>155</v>
      </c>
      <c r="E88" s="207" t="s">
        <v>258</v>
      </c>
      <c r="F88" s="208" t="s">
        <v>259</v>
      </c>
      <c r="G88" s="209" t="s">
        <v>246</v>
      </c>
      <c r="H88" s="210">
        <v>1</v>
      </c>
      <c r="I88" s="211"/>
      <c r="J88" s="212">
        <f>ROUND(I88*H88,2)</f>
        <v>0</v>
      </c>
      <c r="K88" s="208" t="s">
        <v>19</v>
      </c>
      <c r="L88" s="45"/>
      <c r="M88" s="213" t="s">
        <v>19</v>
      </c>
      <c r="N88" s="214" t="s">
        <v>41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247</v>
      </c>
      <c r="AT88" s="217" t="s">
        <v>155</v>
      </c>
      <c r="AU88" s="217" t="s">
        <v>80</v>
      </c>
      <c r="AY88" s="18" t="s">
        <v>154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78</v>
      </c>
      <c r="BK88" s="218">
        <f>ROUND(I88*H88,2)</f>
        <v>0</v>
      </c>
      <c r="BL88" s="18" t="s">
        <v>247</v>
      </c>
      <c r="BM88" s="217" t="s">
        <v>260</v>
      </c>
    </row>
    <row r="89" s="2" customFormat="1" ht="24.15" customHeight="1">
      <c r="A89" s="39"/>
      <c r="B89" s="40"/>
      <c r="C89" s="206" t="s">
        <v>175</v>
      </c>
      <c r="D89" s="206" t="s">
        <v>155</v>
      </c>
      <c r="E89" s="207" t="s">
        <v>261</v>
      </c>
      <c r="F89" s="208" t="s">
        <v>262</v>
      </c>
      <c r="G89" s="209" t="s">
        <v>246</v>
      </c>
      <c r="H89" s="210">
        <v>1</v>
      </c>
      <c r="I89" s="211"/>
      <c r="J89" s="212">
        <f>ROUND(I89*H89,2)</f>
        <v>0</v>
      </c>
      <c r="K89" s="208" t="s">
        <v>19</v>
      </c>
      <c r="L89" s="45"/>
      <c r="M89" s="213" t="s">
        <v>19</v>
      </c>
      <c r="N89" s="214" t="s">
        <v>41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247</v>
      </c>
      <c r="AT89" s="217" t="s">
        <v>155</v>
      </c>
      <c r="AU89" s="217" t="s">
        <v>80</v>
      </c>
      <c r="AY89" s="18" t="s">
        <v>154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78</v>
      </c>
      <c r="BK89" s="218">
        <f>ROUND(I89*H89,2)</f>
        <v>0</v>
      </c>
      <c r="BL89" s="18" t="s">
        <v>247</v>
      </c>
      <c r="BM89" s="217" t="s">
        <v>263</v>
      </c>
    </row>
    <row r="90" s="2" customFormat="1" ht="24.15" customHeight="1">
      <c r="A90" s="39"/>
      <c r="B90" s="40"/>
      <c r="C90" s="206" t="s">
        <v>179</v>
      </c>
      <c r="D90" s="206" t="s">
        <v>155</v>
      </c>
      <c r="E90" s="207" t="s">
        <v>264</v>
      </c>
      <c r="F90" s="208" t="s">
        <v>265</v>
      </c>
      <c r="G90" s="209" t="s">
        <v>246</v>
      </c>
      <c r="H90" s="210">
        <v>1</v>
      </c>
      <c r="I90" s="211"/>
      <c r="J90" s="212">
        <f>ROUND(I90*H90,2)</f>
        <v>0</v>
      </c>
      <c r="K90" s="208" t="s">
        <v>19</v>
      </c>
      <c r="L90" s="45"/>
      <c r="M90" s="213" t="s">
        <v>19</v>
      </c>
      <c r="N90" s="214" t="s">
        <v>41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247</v>
      </c>
      <c r="AT90" s="217" t="s">
        <v>155</v>
      </c>
      <c r="AU90" s="217" t="s">
        <v>80</v>
      </c>
      <c r="AY90" s="18" t="s">
        <v>154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78</v>
      </c>
      <c r="BK90" s="218">
        <f>ROUND(I90*H90,2)</f>
        <v>0</v>
      </c>
      <c r="BL90" s="18" t="s">
        <v>247</v>
      </c>
      <c r="BM90" s="217" t="s">
        <v>266</v>
      </c>
    </row>
    <row r="91" s="2" customFormat="1" ht="24.15" customHeight="1">
      <c r="A91" s="39"/>
      <c r="B91" s="40"/>
      <c r="C91" s="206" t="s">
        <v>183</v>
      </c>
      <c r="D91" s="206" t="s">
        <v>155</v>
      </c>
      <c r="E91" s="207" t="s">
        <v>267</v>
      </c>
      <c r="F91" s="208" t="s">
        <v>268</v>
      </c>
      <c r="G91" s="209" t="s">
        <v>246</v>
      </c>
      <c r="H91" s="210">
        <v>1</v>
      </c>
      <c r="I91" s="211"/>
      <c r="J91" s="212">
        <f>ROUND(I91*H91,2)</f>
        <v>0</v>
      </c>
      <c r="K91" s="208" t="s">
        <v>19</v>
      </c>
      <c r="L91" s="45"/>
      <c r="M91" s="213" t="s">
        <v>19</v>
      </c>
      <c r="N91" s="214" t="s">
        <v>41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247</v>
      </c>
      <c r="AT91" s="217" t="s">
        <v>155</v>
      </c>
      <c r="AU91" s="217" t="s">
        <v>80</v>
      </c>
      <c r="AY91" s="18" t="s">
        <v>154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78</v>
      </c>
      <c r="BK91" s="218">
        <f>ROUND(I91*H91,2)</f>
        <v>0</v>
      </c>
      <c r="BL91" s="18" t="s">
        <v>247</v>
      </c>
      <c r="BM91" s="217" t="s">
        <v>269</v>
      </c>
    </row>
    <row r="92" s="2" customFormat="1" ht="24.15" customHeight="1">
      <c r="A92" s="39"/>
      <c r="B92" s="40"/>
      <c r="C92" s="206" t="s">
        <v>187</v>
      </c>
      <c r="D92" s="206" t="s">
        <v>155</v>
      </c>
      <c r="E92" s="207" t="s">
        <v>270</v>
      </c>
      <c r="F92" s="208" t="s">
        <v>271</v>
      </c>
      <c r="G92" s="209" t="s">
        <v>246</v>
      </c>
      <c r="H92" s="210">
        <v>1</v>
      </c>
      <c r="I92" s="211"/>
      <c r="J92" s="212">
        <f>ROUND(I92*H92,2)</f>
        <v>0</v>
      </c>
      <c r="K92" s="208" t="s">
        <v>19</v>
      </c>
      <c r="L92" s="45"/>
      <c r="M92" s="213" t="s">
        <v>19</v>
      </c>
      <c r="N92" s="214" t="s">
        <v>41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247</v>
      </c>
      <c r="AT92" s="217" t="s">
        <v>155</v>
      </c>
      <c r="AU92" s="217" t="s">
        <v>80</v>
      </c>
      <c r="AY92" s="18" t="s">
        <v>154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78</v>
      </c>
      <c r="BK92" s="218">
        <f>ROUND(I92*H92,2)</f>
        <v>0</v>
      </c>
      <c r="BL92" s="18" t="s">
        <v>247</v>
      </c>
      <c r="BM92" s="217" t="s">
        <v>272</v>
      </c>
    </row>
    <row r="93" s="2" customFormat="1" ht="24.15" customHeight="1">
      <c r="A93" s="39"/>
      <c r="B93" s="40"/>
      <c r="C93" s="206" t="s">
        <v>191</v>
      </c>
      <c r="D93" s="206" t="s">
        <v>155</v>
      </c>
      <c r="E93" s="207" t="s">
        <v>273</v>
      </c>
      <c r="F93" s="208" t="s">
        <v>274</v>
      </c>
      <c r="G93" s="209" t="s">
        <v>246</v>
      </c>
      <c r="H93" s="210">
        <v>1</v>
      </c>
      <c r="I93" s="211"/>
      <c r="J93" s="212">
        <f>ROUND(I93*H93,2)</f>
        <v>0</v>
      </c>
      <c r="K93" s="208" t="s">
        <v>19</v>
      </c>
      <c r="L93" s="45"/>
      <c r="M93" s="213" t="s">
        <v>19</v>
      </c>
      <c r="N93" s="214" t="s">
        <v>41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247</v>
      </c>
      <c r="AT93" s="217" t="s">
        <v>155</v>
      </c>
      <c r="AU93" s="217" t="s">
        <v>80</v>
      </c>
      <c r="AY93" s="18" t="s">
        <v>154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78</v>
      </c>
      <c r="BK93" s="218">
        <f>ROUND(I93*H93,2)</f>
        <v>0</v>
      </c>
      <c r="BL93" s="18" t="s">
        <v>247</v>
      </c>
      <c r="BM93" s="217" t="s">
        <v>275</v>
      </c>
    </row>
    <row r="94" s="2" customFormat="1" ht="24.15" customHeight="1">
      <c r="A94" s="39"/>
      <c r="B94" s="40"/>
      <c r="C94" s="206" t="s">
        <v>195</v>
      </c>
      <c r="D94" s="206" t="s">
        <v>155</v>
      </c>
      <c r="E94" s="207" t="s">
        <v>276</v>
      </c>
      <c r="F94" s="208" t="s">
        <v>274</v>
      </c>
      <c r="G94" s="209" t="s">
        <v>246</v>
      </c>
      <c r="H94" s="210">
        <v>1</v>
      </c>
      <c r="I94" s="211"/>
      <c r="J94" s="212">
        <f>ROUND(I94*H94,2)</f>
        <v>0</v>
      </c>
      <c r="K94" s="208" t="s">
        <v>19</v>
      </c>
      <c r="L94" s="45"/>
      <c r="M94" s="213" t="s">
        <v>19</v>
      </c>
      <c r="N94" s="214" t="s">
        <v>41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247</v>
      </c>
      <c r="AT94" s="217" t="s">
        <v>155</v>
      </c>
      <c r="AU94" s="217" t="s">
        <v>80</v>
      </c>
      <c r="AY94" s="18" t="s">
        <v>154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78</v>
      </c>
      <c r="BK94" s="218">
        <f>ROUND(I94*H94,2)</f>
        <v>0</v>
      </c>
      <c r="BL94" s="18" t="s">
        <v>247</v>
      </c>
      <c r="BM94" s="217" t="s">
        <v>277</v>
      </c>
    </row>
    <row r="95" s="2" customFormat="1" ht="24.15" customHeight="1">
      <c r="A95" s="39"/>
      <c r="B95" s="40"/>
      <c r="C95" s="206" t="s">
        <v>8</v>
      </c>
      <c r="D95" s="206" t="s">
        <v>155</v>
      </c>
      <c r="E95" s="207" t="s">
        <v>278</v>
      </c>
      <c r="F95" s="208" t="s">
        <v>279</v>
      </c>
      <c r="G95" s="209" t="s">
        <v>246</v>
      </c>
      <c r="H95" s="210">
        <v>1</v>
      </c>
      <c r="I95" s="211"/>
      <c r="J95" s="212">
        <f>ROUND(I95*H95,2)</f>
        <v>0</v>
      </c>
      <c r="K95" s="208" t="s">
        <v>19</v>
      </c>
      <c r="L95" s="45"/>
      <c r="M95" s="213" t="s">
        <v>19</v>
      </c>
      <c r="N95" s="214" t="s">
        <v>41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247</v>
      </c>
      <c r="AT95" s="217" t="s">
        <v>155</v>
      </c>
      <c r="AU95" s="217" t="s">
        <v>80</v>
      </c>
      <c r="AY95" s="18" t="s">
        <v>154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78</v>
      </c>
      <c r="BK95" s="218">
        <f>ROUND(I95*H95,2)</f>
        <v>0</v>
      </c>
      <c r="BL95" s="18" t="s">
        <v>247</v>
      </c>
      <c r="BM95" s="217" t="s">
        <v>280</v>
      </c>
    </row>
    <row r="96" s="2" customFormat="1" ht="24.15" customHeight="1">
      <c r="A96" s="39"/>
      <c r="B96" s="40"/>
      <c r="C96" s="206" t="s">
        <v>202</v>
      </c>
      <c r="D96" s="206" t="s">
        <v>155</v>
      </c>
      <c r="E96" s="207" t="s">
        <v>281</v>
      </c>
      <c r="F96" s="208" t="s">
        <v>282</v>
      </c>
      <c r="G96" s="209" t="s">
        <v>246</v>
      </c>
      <c r="H96" s="210">
        <v>1</v>
      </c>
      <c r="I96" s="211"/>
      <c r="J96" s="212">
        <f>ROUND(I96*H96,2)</f>
        <v>0</v>
      </c>
      <c r="K96" s="208" t="s">
        <v>19</v>
      </c>
      <c r="L96" s="45"/>
      <c r="M96" s="219" t="s">
        <v>19</v>
      </c>
      <c r="N96" s="220" t="s">
        <v>41</v>
      </c>
      <c r="O96" s="221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247</v>
      </c>
      <c r="AT96" s="217" t="s">
        <v>155</v>
      </c>
      <c r="AU96" s="217" t="s">
        <v>80</v>
      </c>
      <c r="AY96" s="18" t="s">
        <v>154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78</v>
      </c>
      <c r="BK96" s="218">
        <f>ROUND(I96*H96,2)</f>
        <v>0</v>
      </c>
      <c r="BL96" s="18" t="s">
        <v>247</v>
      </c>
      <c r="BM96" s="217" t="s">
        <v>283</v>
      </c>
    </row>
    <row r="97" s="2" customFormat="1" ht="6.96" customHeight="1">
      <c r="A97" s="39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45"/>
      <c r="M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</sheetData>
  <sheetProtection sheet="1" autoFilter="0" formatColumns="0" formatRows="0" objects="1" scenarios="1" spinCount="100000" saltValue="MzzLz7c6nECw/XjCuj19JyTmKzm3J7So8q3q52UPvYyM1VcQA6AFDP1vF5r6qjwfEwM3Tfh3EO3km16s3zFKag==" hashValue="e7l9kl2UeUjwOVkwFFgz37ajnNSvu9LJz2wlQwdHkF45YHAtIE6Jmx8QLjyVegOxCqv2+cpbnBZGwz1VLj/OYg==" algorithmName="SHA-512" password="CC35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1" customFormat="1" ht="12" customHeight="1">
      <c r="B8" s="21"/>
      <c r="D8" s="143" t="s">
        <v>131</v>
      </c>
      <c r="L8" s="21"/>
    </row>
    <row r="9" s="2" customFormat="1" ht="16.5" customHeight="1">
      <c r="A9" s="39"/>
      <c r="B9" s="45"/>
      <c r="C9" s="39"/>
      <c r="D9" s="39"/>
      <c r="E9" s="144" t="s">
        <v>284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285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286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28. 8. 2025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33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</v>
      </c>
      <c r="F26" s="39"/>
      <c r="G26" s="39"/>
      <c r="H26" s="39"/>
      <c r="I26" s="143" t="s">
        <v>28</v>
      </c>
      <c r="J26" s="134" t="s">
        <v>287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34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3" t="s">
        <v>41</v>
      </c>
      <c r="F35" s="157">
        <f>ROUND((SUM(BE91:BE237)),  2)</f>
        <v>0</v>
      </c>
      <c r="G35" s="39"/>
      <c r="H35" s="39"/>
      <c r="I35" s="158">
        <v>0.20999999999999999</v>
      </c>
      <c r="J35" s="157">
        <f>ROUND(((SUM(BE91:BE237))*I35),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42</v>
      </c>
      <c r="F36" s="157">
        <f>ROUND((SUM(BF91:BF237)),  2)</f>
        <v>0</v>
      </c>
      <c r="G36" s="39"/>
      <c r="H36" s="39"/>
      <c r="I36" s="158">
        <v>0.12</v>
      </c>
      <c r="J36" s="157">
        <f>ROUND(((SUM(BF91:BF237))*I36),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43</v>
      </c>
      <c r="F37" s="157">
        <f>ROUND((SUM(BG91:BG237)),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44</v>
      </c>
      <c r="F38" s="157">
        <f>ROUND((SUM(BH91:BH237)),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45</v>
      </c>
      <c r="F39" s="157">
        <f>ROUND((SUM(BI91:BI237)),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Ořechov - inženýrské sítě pro zástavbu RD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284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285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02.1 - Gravitační splašková kanalizace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Ořechov</v>
      </c>
      <c r="G56" s="41"/>
      <c r="H56" s="41"/>
      <c r="I56" s="33" t="s">
        <v>23</v>
      </c>
      <c r="J56" s="73" t="str">
        <f>IF(J14="","",J14)</f>
        <v>28. 8. 2025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/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68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s="9" customFormat="1" ht="24.96" customHeight="1">
      <c r="A64" s="9"/>
      <c r="B64" s="175"/>
      <c r="C64" s="176"/>
      <c r="D64" s="177" t="s">
        <v>288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289</v>
      </c>
      <c r="E65" s="226"/>
      <c r="F65" s="226"/>
      <c r="G65" s="226"/>
      <c r="H65" s="226"/>
      <c r="I65" s="226"/>
      <c r="J65" s="227">
        <f>J93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290</v>
      </c>
      <c r="E66" s="226"/>
      <c r="F66" s="226"/>
      <c r="G66" s="226"/>
      <c r="H66" s="226"/>
      <c r="I66" s="226"/>
      <c r="J66" s="227">
        <f>J174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4"/>
      <c r="C67" s="126"/>
      <c r="D67" s="225" t="s">
        <v>291</v>
      </c>
      <c r="E67" s="226"/>
      <c r="F67" s="226"/>
      <c r="G67" s="226"/>
      <c r="H67" s="226"/>
      <c r="I67" s="226"/>
      <c r="J67" s="227">
        <f>J192</f>
        <v>0</v>
      </c>
      <c r="K67" s="126"/>
      <c r="L67" s="22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4"/>
      <c r="C68" s="126"/>
      <c r="D68" s="225" t="s">
        <v>292</v>
      </c>
      <c r="E68" s="226"/>
      <c r="F68" s="226"/>
      <c r="G68" s="226"/>
      <c r="H68" s="226"/>
      <c r="I68" s="226"/>
      <c r="J68" s="227">
        <f>J225</f>
        <v>0</v>
      </c>
      <c r="K68" s="126"/>
      <c r="L68" s="228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4"/>
      <c r="C69" s="126"/>
      <c r="D69" s="225" t="s">
        <v>293</v>
      </c>
      <c r="E69" s="226"/>
      <c r="F69" s="226"/>
      <c r="G69" s="226"/>
      <c r="H69" s="226"/>
      <c r="I69" s="226"/>
      <c r="J69" s="227">
        <f>J235</f>
        <v>0</v>
      </c>
      <c r="K69" s="126"/>
      <c r="L69" s="22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138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Ořechov - inženýrské sítě pro zástavbu RD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284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285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SO 02.1 - Gravitační splašková kanalizace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Ořechov</v>
      </c>
      <c r="G85" s="41"/>
      <c r="H85" s="41"/>
      <c r="I85" s="33" t="s">
        <v>23</v>
      </c>
      <c r="J85" s="73" t="str">
        <f>IF(J14="","",J14)</f>
        <v>28. 8. 2025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31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33</v>
      </c>
      <c r="J88" s="37" t="str">
        <f>E26</f>
        <v/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0" customFormat="1" ht="29.28" customHeight="1">
      <c r="A90" s="181"/>
      <c r="B90" s="182"/>
      <c r="C90" s="183" t="s">
        <v>139</v>
      </c>
      <c r="D90" s="184" t="s">
        <v>55</v>
      </c>
      <c r="E90" s="184" t="s">
        <v>51</v>
      </c>
      <c r="F90" s="184" t="s">
        <v>52</v>
      </c>
      <c r="G90" s="184" t="s">
        <v>140</v>
      </c>
      <c r="H90" s="184" t="s">
        <v>141</v>
      </c>
      <c r="I90" s="184" t="s">
        <v>142</v>
      </c>
      <c r="J90" s="184" t="s">
        <v>135</v>
      </c>
      <c r="K90" s="185" t="s">
        <v>143</v>
      </c>
      <c r="L90" s="186"/>
      <c r="M90" s="93" t="s">
        <v>19</v>
      </c>
      <c r="N90" s="94" t="s">
        <v>40</v>
      </c>
      <c r="O90" s="94" t="s">
        <v>144</v>
      </c>
      <c r="P90" s="94" t="s">
        <v>145</v>
      </c>
      <c r="Q90" s="94" t="s">
        <v>146</v>
      </c>
      <c r="R90" s="94" t="s">
        <v>147</v>
      </c>
      <c r="S90" s="94" t="s">
        <v>148</v>
      </c>
      <c r="T90" s="95" t="s">
        <v>149</v>
      </c>
      <c r="U90" s="181"/>
      <c r="V90" s="181"/>
      <c r="W90" s="181"/>
      <c r="X90" s="181"/>
      <c r="Y90" s="181"/>
      <c r="Z90" s="181"/>
      <c r="AA90" s="181"/>
      <c r="AB90" s="181"/>
      <c r="AC90" s="181"/>
      <c r="AD90" s="181"/>
      <c r="AE90" s="181"/>
    </row>
    <row r="91" s="2" customFormat="1" ht="22.8" customHeight="1">
      <c r="A91" s="39"/>
      <c r="B91" s="40"/>
      <c r="C91" s="100" t="s">
        <v>150</v>
      </c>
      <c r="D91" s="41"/>
      <c r="E91" s="41"/>
      <c r="F91" s="41"/>
      <c r="G91" s="41"/>
      <c r="H91" s="41"/>
      <c r="I91" s="41"/>
      <c r="J91" s="187">
        <f>BK91</f>
        <v>0</v>
      </c>
      <c r="K91" s="41"/>
      <c r="L91" s="45"/>
      <c r="M91" s="96"/>
      <c r="N91" s="188"/>
      <c r="O91" s="97"/>
      <c r="P91" s="189">
        <f>P92</f>
        <v>0</v>
      </c>
      <c r="Q91" s="97"/>
      <c r="R91" s="189">
        <f>R92</f>
        <v>200.37069569999997</v>
      </c>
      <c r="S91" s="97"/>
      <c r="T91" s="190">
        <f>T92</f>
        <v>6.6000000000000005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69</v>
      </c>
      <c r="AU91" s="18" t="s">
        <v>136</v>
      </c>
      <c r="BK91" s="191">
        <f>BK92</f>
        <v>0</v>
      </c>
    </row>
    <row r="92" s="11" customFormat="1" ht="25.92" customHeight="1">
      <c r="A92" s="11"/>
      <c r="B92" s="192"/>
      <c r="C92" s="193"/>
      <c r="D92" s="194" t="s">
        <v>69</v>
      </c>
      <c r="E92" s="195" t="s">
        <v>294</v>
      </c>
      <c r="F92" s="195" t="s">
        <v>295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P93+P174+P192+P225+P235</f>
        <v>0</v>
      </c>
      <c r="Q92" s="200"/>
      <c r="R92" s="201">
        <f>R93+R174+R192+R225+R235</f>
        <v>200.37069569999997</v>
      </c>
      <c r="S92" s="200"/>
      <c r="T92" s="202">
        <f>T93+T174+T192+T225+T235</f>
        <v>6.6000000000000005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3" t="s">
        <v>78</v>
      </c>
      <c r="AT92" s="204" t="s">
        <v>69</v>
      </c>
      <c r="AU92" s="204" t="s">
        <v>70</v>
      </c>
      <c r="AY92" s="203" t="s">
        <v>154</v>
      </c>
      <c r="BK92" s="205">
        <f>BK93+BK174+BK192+BK225+BK235</f>
        <v>0</v>
      </c>
    </row>
    <row r="93" s="11" customFormat="1" ht="22.8" customHeight="1">
      <c r="A93" s="11"/>
      <c r="B93" s="192"/>
      <c r="C93" s="193"/>
      <c r="D93" s="194" t="s">
        <v>69</v>
      </c>
      <c r="E93" s="229" t="s">
        <v>78</v>
      </c>
      <c r="F93" s="229" t="s">
        <v>296</v>
      </c>
      <c r="G93" s="193"/>
      <c r="H93" s="193"/>
      <c r="I93" s="196"/>
      <c r="J93" s="230">
        <f>BK93</f>
        <v>0</v>
      </c>
      <c r="K93" s="193"/>
      <c r="L93" s="198"/>
      <c r="M93" s="199"/>
      <c r="N93" s="200"/>
      <c r="O93" s="200"/>
      <c r="P93" s="201">
        <f>SUM(P94:P173)</f>
        <v>0</v>
      </c>
      <c r="Q93" s="200"/>
      <c r="R93" s="201">
        <f>SUM(R94:R173)</f>
        <v>168.26849999999999</v>
      </c>
      <c r="S93" s="200"/>
      <c r="T93" s="202">
        <f>SUM(T94:T173)</f>
        <v>6.6000000000000005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3" t="s">
        <v>78</v>
      </c>
      <c r="AT93" s="204" t="s">
        <v>69</v>
      </c>
      <c r="AU93" s="204" t="s">
        <v>78</v>
      </c>
      <c r="AY93" s="203" t="s">
        <v>154</v>
      </c>
      <c r="BK93" s="205">
        <f>SUM(BK94:BK173)</f>
        <v>0</v>
      </c>
    </row>
    <row r="94" s="2" customFormat="1" ht="37.8" customHeight="1">
      <c r="A94" s="39"/>
      <c r="B94" s="40"/>
      <c r="C94" s="206" t="s">
        <v>78</v>
      </c>
      <c r="D94" s="206" t="s">
        <v>155</v>
      </c>
      <c r="E94" s="207" t="s">
        <v>297</v>
      </c>
      <c r="F94" s="208" t="s">
        <v>298</v>
      </c>
      <c r="G94" s="209" t="s">
        <v>299</v>
      </c>
      <c r="H94" s="210">
        <v>10</v>
      </c>
      <c r="I94" s="211"/>
      <c r="J94" s="212">
        <f>ROUND(I94*H94,2)</f>
        <v>0</v>
      </c>
      <c r="K94" s="208" t="s">
        <v>300</v>
      </c>
      <c r="L94" s="45"/>
      <c r="M94" s="213" t="s">
        <v>19</v>
      </c>
      <c r="N94" s="214" t="s">
        <v>41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0.44</v>
      </c>
      <c r="T94" s="216">
        <f>S94*H94</f>
        <v>4.4000000000000004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168</v>
      </c>
      <c r="AT94" s="217" t="s">
        <v>155</v>
      </c>
      <c r="AU94" s="217" t="s">
        <v>80</v>
      </c>
      <c r="AY94" s="18" t="s">
        <v>154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78</v>
      </c>
      <c r="BK94" s="218">
        <f>ROUND(I94*H94,2)</f>
        <v>0</v>
      </c>
      <c r="BL94" s="18" t="s">
        <v>168</v>
      </c>
      <c r="BM94" s="217" t="s">
        <v>301</v>
      </c>
    </row>
    <row r="95" s="2" customFormat="1">
      <c r="A95" s="39"/>
      <c r="B95" s="40"/>
      <c r="C95" s="41"/>
      <c r="D95" s="231" t="s">
        <v>302</v>
      </c>
      <c r="E95" s="41"/>
      <c r="F95" s="232" t="s">
        <v>303</v>
      </c>
      <c r="G95" s="41"/>
      <c r="H95" s="41"/>
      <c r="I95" s="233"/>
      <c r="J95" s="41"/>
      <c r="K95" s="41"/>
      <c r="L95" s="45"/>
      <c r="M95" s="234"/>
      <c r="N95" s="23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302</v>
      </c>
      <c r="AU95" s="18" t="s">
        <v>80</v>
      </c>
    </row>
    <row r="96" s="2" customFormat="1" ht="33" customHeight="1">
      <c r="A96" s="39"/>
      <c r="B96" s="40"/>
      <c r="C96" s="206" t="s">
        <v>80</v>
      </c>
      <c r="D96" s="206" t="s">
        <v>155</v>
      </c>
      <c r="E96" s="207" t="s">
        <v>304</v>
      </c>
      <c r="F96" s="208" t="s">
        <v>305</v>
      </c>
      <c r="G96" s="209" t="s">
        <v>299</v>
      </c>
      <c r="H96" s="210">
        <v>10</v>
      </c>
      <c r="I96" s="211"/>
      <c r="J96" s="212">
        <f>ROUND(I96*H96,2)</f>
        <v>0</v>
      </c>
      <c r="K96" s="208" t="s">
        <v>300</v>
      </c>
      <c r="L96" s="45"/>
      <c r="M96" s="213" t="s">
        <v>19</v>
      </c>
      <c r="N96" s="214" t="s">
        <v>41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0.22</v>
      </c>
      <c r="T96" s="216">
        <f>S96*H96</f>
        <v>2.2000000000000002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168</v>
      </c>
      <c r="AT96" s="217" t="s">
        <v>155</v>
      </c>
      <c r="AU96" s="217" t="s">
        <v>80</v>
      </c>
      <c r="AY96" s="18" t="s">
        <v>154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78</v>
      </c>
      <c r="BK96" s="218">
        <f>ROUND(I96*H96,2)</f>
        <v>0</v>
      </c>
      <c r="BL96" s="18" t="s">
        <v>168</v>
      </c>
      <c r="BM96" s="217" t="s">
        <v>306</v>
      </c>
    </row>
    <row r="97" s="2" customFormat="1">
      <c r="A97" s="39"/>
      <c r="B97" s="40"/>
      <c r="C97" s="41"/>
      <c r="D97" s="231" t="s">
        <v>302</v>
      </c>
      <c r="E97" s="41"/>
      <c r="F97" s="232" t="s">
        <v>307</v>
      </c>
      <c r="G97" s="41"/>
      <c r="H97" s="41"/>
      <c r="I97" s="233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302</v>
      </c>
      <c r="AU97" s="18" t="s">
        <v>80</v>
      </c>
    </row>
    <row r="98" s="2" customFormat="1" ht="49.05" customHeight="1">
      <c r="A98" s="39"/>
      <c r="B98" s="40"/>
      <c r="C98" s="206" t="s">
        <v>164</v>
      </c>
      <c r="D98" s="206" t="s">
        <v>155</v>
      </c>
      <c r="E98" s="207" t="s">
        <v>308</v>
      </c>
      <c r="F98" s="208" t="s">
        <v>309</v>
      </c>
      <c r="G98" s="209" t="s">
        <v>310</v>
      </c>
      <c r="H98" s="210">
        <v>5</v>
      </c>
      <c r="I98" s="211"/>
      <c r="J98" s="212">
        <f>ROUND(I98*H98,2)</f>
        <v>0</v>
      </c>
      <c r="K98" s="208" t="s">
        <v>300</v>
      </c>
      <c r="L98" s="45"/>
      <c r="M98" s="213" t="s">
        <v>19</v>
      </c>
      <c r="N98" s="214" t="s">
        <v>41</v>
      </c>
      <c r="O98" s="85"/>
      <c r="P98" s="215">
        <f>O98*H98</f>
        <v>0</v>
      </c>
      <c r="Q98" s="215">
        <v>0.036900000000000002</v>
      </c>
      <c r="R98" s="215">
        <f>Q98*H98</f>
        <v>0.1845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168</v>
      </c>
      <c r="AT98" s="217" t="s">
        <v>155</v>
      </c>
      <c r="AU98" s="217" t="s">
        <v>80</v>
      </c>
      <c r="AY98" s="18" t="s">
        <v>154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78</v>
      </c>
      <c r="BK98" s="218">
        <f>ROUND(I98*H98,2)</f>
        <v>0</v>
      </c>
      <c r="BL98" s="18" t="s">
        <v>168</v>
      </c>
      <c r="BM98" s="217" t="s">
        <v>311</v>
      </c>
    </row>
    <row r="99" s="2" customFormat="1">
      <c r="A99" s="39"/>
      <c r="B99" s="40"/>
      <c r="C99" s="41"/>
      <c r="D99" s="231" t="s">
        <v>302</v>
      </c>
      <c r="E99" s="41"/>
      <c r="F99" s="232" t="s">
        <v>312</v>
      </c>
      <c r="G99" s="41"/>
      <c r="H99" s="41"/>
      <c r="I99" s="233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302</v>
      </c>
      <c r="AU99" s="18" t="s">
        <v>80</v>
      </c>
    </row>
    <row r="100" s="2" customFormat="1" ht="49.05" customHeight="1">
      <c r="A100" s="39"/>
      <c r="B100" s="40"/>
      <c r="C100" s="206" t="s">
        <v>168</v>
      </c>
      <c r="D100" s="206" t="s">
        <v>155</v>
      </c>
      <c r="E100" s="207" t="s">
        <v>313</v>
      </c>
      <c r="F100" s="208" t="s">
        <v>314</v>
      </c>
      <c r="G100" s="209" t="s">
        <v>310</v>
      </c>
      <c r="H100" s="210">
        <v>10</v>
      </c>
      <c r="I100" s="211"/>
      <c r="J100" s="212">
        <f>ROUND(I100*H100,2)</f>
        <v>0</v>
      </c>
      <c r="K100" s="208" t="s">
        <v>300</v>
      </c>
      <c r="L100" s="45"/>
      <c r="M100" s="213" t="s">
        <v>19</v>
      </c>
      <c r="N100" s="214" t="s">
        <v>41</v>
      </c>
      <c r="O100" s="85"/>
      <c r="P100" s="215">
        <f>O100*H100</f>
        <v>0</v>
      </c>
      <c r="Q100" s="215">
        <v>0.10775</v>
      </c>
      <c r="R100" s="215">
        <f>Q100*H100</f>
        <v>1.0774999999999999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168</v>
      </c>
      <c r="AT100" s="217" t="s">
        <v>155</v>
      </c>
      <c r="AU100" s="217" t="s">
        <v>80</v>
      </c>
      <c r="AY100" s="18" t="s">
        <v>154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78</v>
      </c>
      <c r="BK100" s="218">
        <f>ROUND(I100*H100,2)</f>
        <v>0</v>
      </c>
      <c r="BL100" s="18" t="s">
        <v>168</v>
      </c>
      <c r="BM100" s="217" t="s">
        <v>315</v>
      </c>
    </row>
    <row r="101" s="2" customFormat="1">
      <c r="A101" s="39"/>
      <c r="B101" s="40"/>
      <c r="C101" s="41"/>
      <c r="D101" s="231" t="s">
        <v>302</v>
      </c>
      <c r="E101" s="41"/>
      <c r="F101" s="232" t="s">
        <v>316</v>
      </c>
      <c r="G101" s="41"/>
      <c r="H101" s="41"/>
      <c r="I101" s="233"/>
      <c r="J101" s="41"/>
      <c r="K101" s="41"/>
      <c r="L101" s="45"/>
      <c r="M101" s="234"/>
      <c r="N101" s="23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302</v>
      </c>
      <c r="AU101" s="18" t="s">
        <v>80</v>
      </c>
    </row>
    <row r="102" s="2" customFormat="1" ht="24.15" customHeight="1">
      <c r="A102" s="39"/>
      <c r="B102" s="40"/>
      <c r="C102" s="206" t="s">
        <v>153</v>
      </c>
      <c r="D102" s="206" t="s">
        <v>155</v>
      </c>
      <c r="E102" s="207" t="s">
        <v>317</v>
      </c>
      <c r="F102" s="208" t="s">
        <v>318</v>
      </c>
      <c r="G102" s="209" t="s">
        <v>319</v>
      </c>
      <c r="H102" s="210">
        <v>154.5</v>
      </c>
      <c r="I102" s="211"/>
      <c r="J102" s="212">
        <f>ROUND(I102*H102,2)</f>
        <v>0</v>
      </c>
      <c r="K102" s="208" t="s">
        <v>300</v>
      </c>
      <c r="L102" s="45"/>
      <c r="M102" s="213" t="s">
        <v>19</v>
      </c>
      <c r="N102" s="214" t="s">
        <v>41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168</v>
      </c>
      <c r="AT102" s="217" t="s">
        <v>155</v>
      </c>
      <c r="AU102" s="217" t="s">
        <v>80</v>
      </c>
      <c r="AY102" s="18" t="s">
        <v>154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78</v>
      </c>
      <c r="BK102" s="218">
        <f>ROUND(I102*H102,2)</f>
        <v>0</v>
      </c>
      <c r="BL102" s="18" t="s">
        <v>168</v>
      </c>
      <c r="BM102" s="217" t="s">
        <v>320</v>
      </c>
    </row>
    <row r="103" s="2" customFormat="1">
      <c r="A103" s="39"/>
      <c r="B103" s="40"/>
      <c r="C103" s="41"/>
      <c r="D103" s="231" t="s">
        <v>302</v>
      </c>
      <c r="E103" s="41"/>
      <c r="F103" s="232" t="s">
        <v>321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302</v>
      </c>
      <c r="AU103" s="18" t="s">
        <v>80</v>
      </c>
    </row>
    <row r="104" s="13" customFormat="1">
      <c r="A104" s="13"/>
      <c r="B104" s="236"/>
      <c r="C104" s="237"/>
      <c r="D104" s="238" t="s">
        <v>322</v>
      </c>
      <c r="E104" s="239" t="s">
        <v>19</v>
      </c>
      <c r="F104" s="240" t="s">
        <v>323</v>
      </c>
      <c r="G104" s="237"/>
      <c r="H104" s="241">
        <v>109.5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322</v>
      </c>
      <c r="AU104" s="247" t="s">
        <v>80</v>
      </c>
      <c r="AV104" s="13" t="s">
        <v>80</v>
      </c>
      <c r="AW104" s="13" t="s">
        <v>32</v>
      </c>
      <c r="AX104" s="13" t="s">
        <v>70</v>
      </c>
      <c r="AY104" s="247" t="s">
        <v>154</v>
      </c>
    </row>
    <row r="105" s="13" customFormat="1">
      <c r="A105" s="13"/>
      <c r="B105" s="236"/>
      <c r="C105" s="237"/>
      <c r="D105" s="238" t="s">
        <v>322</v>
      </c>
      <c r="E105" s="239" t="s">
        <v>19</v>
      </c>
      <c r="F105" s="240" t="s">
        <v>324</v>
      </c>
      <c r="G105" s="237"/>
      <c r="H105" s="241">
        <v>45</v>
      </c>
      <c r="I105" s="242"/>
      <c r="J105" s="237"/>
      <c r="K105" s="237"/>
      <c r="L105" s="243"/>
      <c r="M105" s="244"/>
      <c r="N105" s="245"/>
      <c r="O105" s="245"/>
      <c r="P105" s="245"/>
      <c r="Q105" s="245"/>
      <c r="R105" s="245"/>
      <c r="S105" s="245"/>
      <c r="T105" s="24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7" t="s">
        <v>322</v>
      </c>
      <c r="AU105" s="247" t="s">
        <v>80</v>
      </c>
      <c r="AV105" s="13" t="s">
        <v>80</v>
      </c>
      <c r="AW105" s="13" t="s">
        <v>32</v>
      </c>
      <c r="AX105" s="13" t="s">
        <v>70</v>
      </c>
      <c r="AY105" s="247" t="s">
        <v>154</v>
      </c>
    </row>
    <row r="106" s="14" customFormat="1">
      <c r="A106" s="14"/>
      <c r="B106" s="248"/>
      <c r="C106" s="249"/>
      <c r="D106" s="238" t="s">
        <v>322</v>
      </c>
      <c r="E106" s="250" t="s">
        <v>19</v>
      </c>
      <c r="F106" s="251" t="s">
        <v>325</v>
      </c>
      <c r="G106" s="249"/>
      <c r="H106" s="252">
        <v>154.5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8" t="s">
        <v>322</v>
      </c>
      <c r="AU106" s="258" t="s">
        <v>80</v>
      </c>
      <c r="AV106" s="14" t="s">
        <v>168</v>
      </c>
      <c r="AW106" s="14" t="s">
        <v>32</v>
      </c>
      <c r="AX106" s="14" t="s">
        <v>78</v>
      </c>
      <c r="AY106" s="258" t="s">
        <v>154</v>
      </c>
    </row>
    <row r="107" s="2" customFormat="1" ht="24.15" customHeight="1">
      <c r="A107" s="39"/>
      <c r="B107" s="40"/>
      <c r="C107" s="206" t="s">
        <v>175</v>
      </c>
      <c r="D107" s="206" t="s">
        <v>155</v>
      </c>
      <c r="E107" s="207" t="s">
        <v>326</v>
      </c>
      <c r="F107" s="208" t="s">
        <v>327</v>
      </c>
      <c r="G107" s="209" t="s">
        <v>319</v>
      </c>
      <c r="H107" s="210">
        <v>103</v>
      </c>
      <c r="I107" s="211"/>
      <c r="J107" s="212">
        <f>ROUND(I107*H107,2)</f>
        <v>0</v>
      </c>
      <c r="K107" s="208" t="s">
        <v>300</v>
      </c>
      <c r="L107" s="45"/>
      <c r="M107" s="213" t="s">
        <v>19</v>
      </c>
      <c r="N107" s="214" t="s">
        <v>41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168</v>
      </c>
      <c r="AT107" s="217" t="s">
        <v>155</v>
      </c>
      <c r="AU107" s="217" t="s">
        <v>80</v>
      </c>
      <c r="AY107" s="18" t="s">
        <v>154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78</v>
      </c>
      <c r="BK107" s="218">
        <f>ROUND(I107*H107,2)</f>
        <v>0</v>
      </c>
      <c r="BL107" s="18" t="s">
        <v>168</v>
      </c>
      <c r="BM107" s="217" t="s">
        <v>328</v>
      </c>
    </row>
    <row r="108" s="2" customFormat="1">
      <c r="A108" s="39"/>
      <c r="B108" s="40"/>
      <c r="C108" s="41"/>
      <c r="D108" s="231" t="s">
        <v>302</v>
      </c>
      <c r="E108" s="41"/>
      <c r="F108" s="232" t="s">
        <v>329</v>
      </c>
      <c r="G108" s="41"/>
      <c r="H108" s="41"/>
      <c r="I108" s="233"/>
      <c r="J108" s="41"/>
      <c r="K108" s="41"/>
      <c r="L108" s="45"/>
      <c r="M108" s="234"/>
      <c r="N108" s="23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302</v>
      </c>
      <c r="AU108" s="18" t="s">
        <v>80</v>
      </c>
    </row>
    <row r="109" s="13" customFormat="1">
      <c r="A109" s="13"/>
      <c r="B109" s="236"/>
      <c r="C109" s="237"/>
      <c r="D109" s="238" t="s">
        <v>322</v>
      </c>
      <c r="E109" s="239" t="s">
        <v>19</v>
      </c>
      <c r="F109" s="240" t="s">
        <v>330</v>
      </c>
      <c r="G109" s="237"/>
      <c r="H109" s="241">
        <v>73</v>
      </c>
      <c r="I109" s="242"/>
      <c r="J109" s="237"/>
      <c r="K109" s="237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322</v>
      </c>
      <c r="AU109" s="247" t="s">
        <v>80</v>
      </c>
      <c r="AV109" s="13" t="s">
        <v>80</v>
      </c>
      <c r="AW109" s="13" t="s">
        <v>32</v>
      </c>
      <c r="AX109" s="13" t="s">
        <v>70</v>
      </c>
      <c r="AY109" s="247" t="s">
        <v>154</v>
      </c>
    </row>
    <row r="110" s="13" customFormat="1">
      <c r="A110" s="13"/>
      <c r="B110" s="236"/>
      <c r="C110" s="237"/>
      <c r="D110" s="238" t="s">
        <v>322</v>
      </c>
      <c r="E110" s="239" t="s">
        <v>19</v>
      </c>
      <c r="F110" s="240" t="s">
        <v>331</v>
      </c>
      <c r="G110" s="237"/>
      <c r="H110" s="241">
        <v>30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322</v>
      </c>
      <c r="AU110" s="247" t="s">
        <v>80</v>
      </c>
      <c r="AV110" s="13" t="s">
        <v>80</v>
      </c>
      <c r="AW110" s="13" t="s">
        <v>32</v>
      </c>
      <c r="AX110" s="13" t="s">
        <v>70</v>
      </c>
      <c r="AY110" s="247" t="s">
        <v>154</v>
      </c>
    </row>
    <row r="111" s="14" customFormat="1">
      <c r="A111" s="14"/>
      <c r="B111" s="248"/>
      <c r="C111" s="249"/>
      <c r="D111" s="238" t="s">
        <v>322</v>
      </c>
      <c r="E111" s="250" t="s">
        <v>19</v>
      </c>
      <c r="F111" s="251" t="s">
        <v>325</v>
      </c>
      <c r="G111" s="249"/>
      <c r="H111" s="252">
        <v>103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8" t="s">
        <v>322</v>
      </c>
      <c r="AU111" s="258" t="s">
        <v>80</v>
      </c>
      <c r="AV111" s="14" t="s">
        <v>168</v>
      </c>
      <c r="AW111" s="14" t="s">
        <v>32</v>
      </c>
      <c r="AX111" s="14" t="s">
        <v>78</v>
      </c>
      <c r="AY111" s="258" t="s">
        <v>154</v>
      </c>
    </row>
    <row r="112" s="2" customFormat="1" ht="24.15" customHeight="1">
      <c r="A112" s="39"/>
      <c r="B112" s="40"/>
      <c r="C112" s="206" t="s">
        <v>179</v>
      </c>
      <c r="D112" s="206" t="s">
        <v>155</v>
      </c>
      <c r="E112" s="207" t="s">
        <v>332</v>
      </c>
      <c r="F112" s="208" t="s">
        <v>333</v>
      </c>
      <c r="G112" s="209" t="s">
        <v>319</v>
      </c>
      <c r="H112" s="210">
        <v>103</v>
      </c>
      <c r="I112" s="211"/>
      <c r="J112" s="212">
        <f>ROUND(I112*H112,2)</f>
        <v>0</v>
      </c>
      <c r="K112" s="208" t="s">
        <v>300</v>
      </c>
      <c r="L112" s="45"/>
      <c r="M112" s="213" t="s">
        <v>19</v>
      </c>
      <c r="N112" s="214" t="s">
        <v>41</v>
      </c>
      <c r="O112" s="85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7" t="s">
        <v>168</v>
      </c>
      <c r="AT112" s="217" t="s">
        <v>155</v>
      </c>
      <c r="AU112" s="217" t="s">
        <v>80</v>
      </c>
      <c r="AY112" s="18" t="s">
        <v>154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78</v>
      </c>
      <c r="BK112" s="218">
        <f>ROUND(I112*H112,2)</f>
        <v>0</v>
      </c>
      <c r="BL112" s="18" t="s">
        <v>168</v>
      </c>
      <c r="BM112" s="217" t="s">
        <v>334</v>
      </c>
    </row>
    <row r="113" s="2" customFormat="1">
      <c r="A113" s="39"/>
      <c r="B113" s="40"/>
      <c r="C113" s="41"/>
      <c r="D113" s="231" t="s">
        <v>302</v>
      </c>
      <c r="E113" s="41"/>
      <c r="F113" s="232" t="s">
        <v>335</v>
      </c>
      <c r="G113" s="41"/>
      <c r="H113" s="41"/>
      <c r="I113" s="233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302</v>
      </c>
      <c r="AU113" s="18" t="s">
        <v>80</v>
      </c>
    </row>
    <row r="114" s="13" customFormat="1">
      <c r="A114" s="13"/>
      <c r="B114" s="236"/>
      <c r="C114" s="237"/>
      <c r="D114" s="238" t="s">
        <v>322</v>
      </c>
      <c r="E114" s="239" t="s">
        <v>19</v>
      </c>
      <c r="F114" s="240" t="s">
        <v>330</v>
      </c>
      <c r="G114" s="237"/>
      <c r="H114" s="241">
        <v>73</v>
      </c>
      <c r="I114" s="242"/>
      <c r="J114" s="237"/>
      <c r="K114" s="237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322</v>
      </c>
      <c r="AU114" s="247" t="s">
        <v>80</v>
      </c>
      <c r="AV114" s="13" t="s">
        <v>80</v>
      </c>
      <c r="AW114" s="13" t="s">
        <v>32</v>
      </c>
      <c r="AX114" s="13" t="s">
        <v>70</v>
      </c>
      <c r="AY114" s="247" t="s">
        <v>154</v>
      </c>
    </row>
    <row r="115" s="13" customFormat="1">
      <c r="A115" s="13"/>
      <c r="B115" s="236"/>
      <c r="C115" s="237"/>
      <c r="D115" s="238" t="s">
        <v>322</v>
      </c>
      <c r="E115" s="239" t="s">
        <v>19</v>
      </c>
      <c r="F115" s="240" t="s">
        <v>331</v>
      </c>
      <c r="G115" s="237"/>
      <c r="H115" s="241">
        <v>30</v>
      </c>
      <c r="I115" s="242"/>
      <c r="J115" s="237"/>
      <c r="K115" s="237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322</v>
      </c>
      <c r="AU115" s="247" t="s">
        <v>80</v>
      </c>
      <c r="AV115" s="13" t="s">
        <v>80</v>
      </c>
      <c r="AW115" s="13" t="s">
        <v>32</v>
      </c>
      <c r="AX115" s="13" t="s">
        <v>70</v>
      </c>
      <c r="AY115" s="247" t="s">
        <v>154</v>
      </c>
    </row>
    <row r="116" s="14" customFormat="1">
      <c r="A116" s="14"/>
      <c r="B116" s="248"/>
      <c r="C116" s="249"/>
      <c r="D116" s="238" t="s">
        <v>322</v>
      </c>
      <c r="E116" s="250" t="s">
        <v>19</v>
      </c>
      <c r="F116" s="251" t="s">
        <v>325</v>
      </c>
      <c r="G116" s="249"/>
      <c r="H116" s="252">
        <v>103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8" t="s">
        <v>322</v>
      </c>
      <c r="AU116" s="258" t="s">
        <v>80</v>
      </c>
      <c r="AV116" s="14" t="s">
        <v>168</v>
      </c>
      <c r="AW116" s="14" t="s">
        <v>32</v>
      </c>
      <c r="AX116" s="14" t="s">
        <v>78</v>
      </c>
      <c r="AY116" s="258" t="s">
        <v>154</v>
      </c>
    </row>
    <row r="117" s="2" customFormat="1" ht="24.15" customHeight="1">
      <c r="A117" s="39"/>
      <c r="B117" s="40"/>
      <c r="C117" s="206" t="s">
        <v>183</v>
      </c>
      <c r="D117" s="206" t="s">
        <v>155</v>
      </c>
      <c r="E117" s="207" t="s">
        <v>336</v>
      </c>
      <c r="F117" s="208" t="s">
        <v>337</v>
      </c>
      <c r="G117" s="209" t="s">
        <v>319</v>
      </c>
      <c r="H117" s="210">
        <v>154.5</v>
      </c>
      <c r="I117" s="211"/>
      <c r="J117" s="212">
        <f>ROUND(I117*H117,2)</f>
        <v>0</v>
      </c>
      <c r="K117" s="208" t="s">
        <v>300</v>
      </c>
      <c r="L117" s="45"/>
      <c r="M117" s="213" t="s">
        <v>19</v>
      </c>
      <c r="N117" s="214" t="s">
        <v>41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168</v>
      </c>
      <c r="AT117" s="217" t="s">
        <v>155</v>
      </c>
      <c r="AU117" s="217" t="s">
        <v>80</v>
      </c>
      <c r="AY117" s="18" t="s">
        <v>154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78</v>
      </c>
      <c r="BK117" s="218">
        <f>ROUND(I117*H117,2)</f>
        <v>0</v>
      </c>
      <c r="BL117" s="18" t="s">
        <v>168</v>
      </c>
      <c r="BM117" s="217" t="s">
        <v>338</v>
      </c>
    </row>
    <row r="118" s="2" customFormat="1">
      <c r="A118" s="39"/>
      <c r="B118" s="40"/>
      <c r="C118" s="41"/>
      <c r="D118" s="231" t="s">
        <v>302</v>
      </c>
      <c r="E118" s="41"/>
      <c r="F118" s="232" t="s">
        <v>339</v>
      </c>
      <c r="G118" s="41"/>
      <c r="H118" s="41"/>
      <c r="I118" s="233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302</v>
      </c>
      <c r="AU118" s="18" t="s">
        <v>80</v>
      </c>
    </row>
    <row r="119" s="13" customFormat="1">
      <c r="A119" s="13"/>
      <c r="B119" s="236"/>
      <c r="C119" s="237"/>
      <c r="D119" s="238" t="s">
        <v>322</v>
      </c>
      <c r="E119" s="239" t="s">
        <v>19</v>
      </c>
      <c r="F119" s="240" t="s">
        <v>323</v>
      </c>
      <c r="G119" s="237"/>
      <c r="H119" s="241">
        <v>109.5</v>
      </c>
      <c r="I119" s="242"/>
      <c r="J119" s="237"/>
      <c r="K119" s="237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322</v>
      </c>
      <c r="AU119" s="247" t="s">
        <v>80</v>
      </c>
      <c r="AV119" s="13" t="s">
        <v>80</v>
      </c>
      <c r="AW119" s="13" t="s">
        <v>32</v>
      </c>
      <c r="AX119" s="13" t="s">
        <v>70</v>
      </c>
      <c r="AY119" s="247" t="s">
        <v>154</v>
      </c>
    </row>
    <row r="120" s="13" customFormat="1">
      <c r="A120" s="13"/>
      <c r="B120" s="236"/>
      <c r="C120" s="237"/>
      <c r="D120" s="238" t="s">
        <v>322</v>
      </c>
      <c r="E120" s="239" t="s">
        <v>19</v>
      </c>
      <c r="F120" s="240" t="s">
        <v>324</v>
      </c>
      <c r="G120" s="237"/>
      <c r="H120" s="241">
        <v>45</v>
      </c>
      <c r="I120" s="242"/>
      <c r="J120" s="237"/>
      <c r="K120" s="237"/>
      <c r="L120" s="243"/>
      <c r="M120" s="244"/>
      <c r="N120" s="245"/>
      <c r="O120" s="245"/>
      <c r="P120" s="245"/>
      <c r="Q120" s="245"/>
      <c r="R120" s="245"/>
      <c r="S120" s="245"/>
      <c r="T120" s="24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7" t="s">
        <v>322</v>
      </c>
      <c r="AU120" s="247" t="s">
        <v>80</v>
      </c>
      <c r="AV120" s="13" t="s">
        <v>80</v>
      </c>
      <c r="AW120" s="13" t="s">
        <v>32</v>
      </c>
      <c r="AX120" s="13" t="s">
        <v>70</v>
      </c>
      <c r="AY120" s="247" t="s">
        <v>154</v>
      </c>
    </row>
    <row r="121" s="14" customFormat="1">
      <c r="A121" s="14"/>
      <c r="B121" s="248"/>
      <c r="C121" s="249"/>
      <c r="D121" s="238" t="s">
        <v>322</v>
      </c>
      <c r="E121" s="250" t="s">
        <v>19</v>
      </c>
      <c r="F121" s="251" t="s">
        <v>325</v>
      </c>
      <c r="G121" s="249"/>
      <c r="H121" s="252">
        <v>154.5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8" t="s">
        <v>322</v>
      </c>
      <c r="AU121" s="258" t="s">
        <v>80</v>
      </c>
      <c r="AV121" s="14" t="s">
        <v>168</v>
      </c>
      <c r="AW121" s="14" t="s">
        <v>32</v>
      </c>
      <c r="AX121" s="14" t="s">
        <v>78</v>
      </c>
      <c r="AY121" s="258" t="s">
        <v>154</v>
      </c>
    </row>
    <row r="122" s="2" customFormat="1" ht="24.15" customHeight="1">
      <c r="A122" s="39"/>
      <c r="B122" s="40"/>
      <c r="C122" s="206" t="s">
        <v>187</v>
      </c>
      <c r="D122" s="206" t="s">
        <v>155</v>
      </c>
      <c r="E122" s="207" t="s">
        <v>340</v>
      </c>
      <c r="F122" s="208" t="s">
        <v>341</v>
      </c>
      <c r="G122" s="209" t="s">
        <v>299</v>
      </c>
      <c r="H122" s="210">
        <v>1030</v>
      </c>
      <c r="I122" s="211"/>
      <c r="J122" s="212">
        <f>ROUND(I122*H122,2)</f>
        <v>0</v>
      </c>
      <c r="K122" s="208" t="s">
        <v>300</v>
      </c>
      <c r="L122" s="45"/>
      <c r="M122" s="213" t="s">
        <v>19</v>
      </c>
      <c r="N122" s="214" t="s">
        <v>41</v>
      </c>
      <c r="O122" s="85"/>
      <c r="P122" s="215">
        <f>O122*H122</f>
        <v>0</v>
      </c>
      <c r="Q122" s="215">
        <v>0.00084999999999999995</v>
      </c>
      <c r="R122" s="215">
        <f>Q122*H122</f>
        <v>0.87549999999999994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168</v>
      </c>
      <c r="AT122" s="217" t="s">
        <v>155</v>
      </c>
      <c r="AU122" s="217" t="s">
        <v>80</v>
      </c>
      <c r="AY122" s="18" t="s">
        <v>154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78</v>
      </c>
      <c r="BK122" s="218">
        <f>ROUND(I122*H122,2)</f>
        <v>0</v>
      </c>
      <c r="BL122" s="18" t="s">
        <v>168</v>
      </c>
      <c r="BM122" s="217" t="s">
        <v>342</v>
      </c>
    </row>
    <row r="123" s="2" customFormat="1">
      <c r="A123" s="39"/>
      <c r="B123" s="40"/>
      <c r="C123" s="41"/>
      <c r="D123" s="231" t="s">
        <v>302</v>
      </c>
      <c r="E123" s="41"/>
      <c r="F123" s="232" t="s">
        <v>343</v>
      </c>
      <c r="G123" s="41"/>
      <c r="H123" s="41"/>
      <c r="I123" s="233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302</v>
      </c>
      <c r="AU123" s="18" t="s">
        <v>80</v>
      </c>
    </row>
    <row r="124" s="13" customFormat="1">
      <c r="A124" s="13"/>
      <c r="B124" s="236"/>
      <c r="C124" s="237"/>
      <c r="D124" s="238" t="s">
        <v>322</v>
      </c>
      <c r="E124" s="239" t="s">
        <v>19</v>
      </c>
      <c r="F124" s="240" t="s">
        <v>344</v>
      </c>
      <c r="G124" s="237"/>
      <c r="H124" s="241">
        <v>730</v>
      </c>
      <c r="I124" s="242"/>
      <c r="J124" s="237"/>
      <c r="K124" s="237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322</v>
      </c>
      <c r="AU124" s="247" t="s">
        <v>80</v>
      </c>
      <c r="AV124" s="13" t="s">
        <v>80</v>
      </c>
      <c r="AW124" s="13" t="s">
        <v>32</v>
      </c>
      <c r="AX124" s="13" t="s">
        <v>70</v>
      </c>
      <c r="AY124" s="247" t="s">
        <v>154</v>
      </c>
    </row>
    <row r="125" s="13" customFormat="1">
      <c r="A125" s="13"/>
      <c r="B125" s="236"/>
      <c r="C125" s="237"/>
      <c r="D125" s="238" t="s">
        <v>322</v>
      </c>
      <c r="E125" s="239" t="s">
        <v>19</v>
      </c>
      <c r="F125" s="240" t="s">
        <v>345</v>
      </c>
      <c r="G125" s="237"/>
      <c r="H125" s="241">
        <v>300</v>
      </c>
      <c r="I125" s="242"/>
      <c r="J125" s="237"/>
      <c r="K125" s="237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322</v>
      </c>
      <c r="AU125" s="247" t="s">
        <v>80</v>
      </c>
      <c r="AV125" s="13" t="s">
        <v>80</v>
      </c>
      <c r="AW125" s="13" t="s">
        <v>32</v>
      </c>
      <c r="AX125" s="13" t="s">
        <v>70</v>
      </c>
      <c r="AY125" s="247" t="s">
        <v>154</v>
      </c>
    </row>
    <row r="126" s="14" customFormat="1">
      <c r="A126" s="14"/>
      <c r="B126" s="248"/>
      <c r="C126" s="249"/>
      <c r="D126" s="238" t="s">
        <v>322</v>
      </c>
      <c r="E126" s="250" t="s">
        <v>19</v>
      </c>
      <c r="F126" s="251" t="s">
        <v>325</v>
      </c>
      <c r="G126" s="249"/>
      <c r="H126" s="252">
        <v>1030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322</v>
      </c>
      <c r="AU126" s="258" t="s">
        <v>80</v>
      </c>
      <c r="AV126" s="14" t="s">
        <v>168</v>
      </c>
      <c r="AW126" s="14" t="s">
        <v>32</v>
      </c>
      <c r="AX126" s="14" t="s">
        <v>78</v>
      </c>
      <c r="AY126" s="258" t="s">
        <v>154</v>
      </c>
    </row>
    <row r="127" s="2" customFormat="1" ht="24.15" customHeight="1">
      <c r="A127" s="39"/>
      <c r="B127" s="40"/>
      <c r="C127" s="206" t="s">
        <v>191</v>
      </c>
      <c r="D127" s="206" t="s">
        <v>155</v>
      </c>
      <c r="E127" s="207" t="s">
        <v>346</v>
      </c>
      <c r="F127" s="208" t="s">
        <v>347</v>
      </c>
      <c r="G127" s="209" t="s">
        <v>299</v>
      </c>
      <c r="H127" s="210">
        <v>1030</v>
      </c>
      <c r="I127" s="211"/>
      <c r="J127" s="212">
        <f>ROUND(I127*H127,2)</f>
        <v>0</v>
      </c>
      <c r="K127" s="208" t="s">
        <v>300</v>
      </c>
      <c r="L127" s="45"/>
      <c r="M127" s="213" t="s">
        <v>19</v>
      </c>
      <c r="N127" s="214" t="s">
        <v>41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168</v>
      </c>
      <c r="AT127" s="217" t="s">
        <v>155</v>
      </c>
      <c r="AU127" s="217" t="s">
        <v>80</v>
      </c>
      <c r="AY127" s="18" t="s">
        <v>154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78</v>
      </c>
      <c r="BK127" s="218">
        <f>ROUND(I127*H127,2)</f>
        <v>0</v>
      </c>
      <c r="BL127" s="18" t="s">
        <v>168</v>
      </c>
      <c r="BM127" s="217" t="s">
        <v>348</v>
      </c>
    </row>
    <row r="128" s="2" customFormat="1">
      <c r="A128" s="39"/>
      <c r="B128" s="40"/>
      <c r="C128" s="41"/>
      <c r="D128" s="231" t="s">
        <v>302</v>
      </c>
      <c r="E128" s="41"/>
      <c r="F128" s="232" t="s">
        <v>349</v>
      </c>
      <c r="G128" s="41"/>
      <c r="H128" s="41"/>
      <c r="I128" s="233"/>
      <c r="J128" s="41"/>
      <c r="K128" s="41"/>
      <c r="L128" s="45"/>
      <c r="M128" s="234"/>
      <c r="N128" s="23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302</v>
      </c>
      <c r="AU128" s="18" t="s">
        <v>80</v>
      </c>
    </row>
    <row r="129" s="13" customFormat="1">
      <c r="A129" s="13"/>
      <c r="B129" s="236"/>
      <c r="C129" s="237"/>
      <c r="D129" s="238" t="s">
        <v>322</v>
      </c>
      <c r="E129" s="239" t="s">
        <v>19</v>
      </c>
      <c r="F129" s="240" t="s">
        <v>344</v>
      </c>
      <c r="G129" s="237"/>
      <c r="H129" s="241">
        <v>730</v>
      </c>
      <c r="I129" s="242"/>
      <c r="J129" s="237"/>
      <c r="K129" s="237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322</v>
      </c>
      <c r="AU129" s="247" t="s">
        <v>80</v>
      </c>
      <c r="AV129" s="13" t="s">
        <v>80</v>
      </c>
      <c r="AW129" s="13" t="s">
        <v>32</v>
      </c>
      <c r="AX129" s="13" t="s">
        <v>70</v>
      </c>
      <c r="AY129" s="247" t="s">
        <v>154</v>
      </c>
    </row>
    <row r="130" s="13" customFormat="1">
      <c r="A130" s="13"/>
      <c r="B130" s="236"/>
      <c r="C130" s="237"/>
      <c r="D130" s="238" t="s">
        <v>322</v>
      </c>
      <c r="E130" s="239" t="s">
        <v>19</v>
      </c>
      <c r="F130" s="240" t="s">
        <v>345</v>
      </c>
      <c r="G130" s="237"/>
      <c r="H130" s="241">
        <v>300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322</v>
      </c>
      <c r="AU130" s="247" t="s">
        <v>80</v>
      </c>
      <c r="AV130" s="13" t="s">
        <v>80</v>
      </c>
      <c r="AW130" s="13" t="s">
        <v>32</v>
      </c>
      <c r="AX130" s="13" t="s">
        <v>70</v>
      </c>
      <c r="AY130" s="247" t="s">
        <v>154</v>
      </c>
    </row>
    <row r="131" s="14" customFormat="1">
      <c r="A131" s="14"/>
      <c r="B131" s="248"/>
      <c r="C131" s="249"/>
      <c r="D131" s="238" t="s">
        <v>322</v>
      </c>
      <c r="E131" s="250" t="s">
        <v>19</v>
      </c>
      <c r="F131" s="251" t="s">
        <v>325</v>
      </c>
      <c r="G131" s="249"/>
      <c r="H131" s="252">
        <v>1030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322</v>
      </c>
      <c r="AU131" s="258" t="s">
        <v>80</v>
      </c>
      <c r="AV131" s="14" t="s">
        <v>168</v>
      </c>
      <c r="AW131" s="14" t="s">
        <v>32</v>
      </c>
      <c r="AX131" s="14" t="s">
        <v>78</v>
      </c>
      <c r="AY131" s="258" t="s">
        <v>154</v>
      </c>
    </row>
    <row r="132" s="2" customFormat="1" ht="37.8" customHeight="1">
      <c r="A132" s="39"/>
      <c r="B132" s="40"/>
      <c r="C132" s="206" t="s">
        <v>195</v>
      </c>
      <c r="D132" s="206" t="s">
        <v>155</v>
      </c>
      <c r="E132" s="207" t="s">
        <v>350</v>
      </c>
      <c r="F132" s="208" t="s">
        <v>351</v>
      </c>
      <c r="G132" s="209" t="s">
        <v>319</v>
      </c>
      <c r="H132" s="210">
        <v>792.66999999999996</v>
      </c>
      <c r="I132" s="211"/>
      <c r="J132" s="212">
        <f>ROUND(I132*H132,2)</f>
        <v>0</v>
      </c>
      <c r="K132" s="208" t="s">
        <v>300</v>
      </c>
      <c r="L132" s="45"/>
      <c r="M132" s="213" t="s">
        <v>19</v>
      </c>
      <c r="N132" s="214" t="s">
        <v>41</v>
      </c>
      <c r="O132" s="85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7" t="s">
        <v>168</v>
      </c>
      <c r="AT132" s="217" t="s">
        <v>155</v>
      </c>
      <c r="AU132" s="217" t="s">
        <v>80</v>
      </c>
      <c r="AY132" s="18" t="s">
        <v>154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78</v>
      </c>
      <c r="BK132" s="218">
        <f>ROUND(I132*H132,2)</f>
        <v>0</v>
      </c>
      <c r="BL132" s="18" t="s">
        <v>168</v>
      </c>
      <c r="BM132" s="217" t="s">
        <v>352</v>
      </c>
    </row>
    <row r="133" s="2" customFormat="1">
      <c r="A133" s="39"/>
      <c r="B133" s="40"/>
      <c r="C133" s="41"/>
      <c r="D133" s="231" t="s">
        <v>302</v>
      </c>
      <c r="E133" s="41"/>
      <c r="F133" s="232" t="s">
        <v>353</v>
      </c>
      <c r="G133" s="41"/>
      <c r="H133" s="41"/>
      <c r="I133" s="233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302</v>
      </c>
      <c r="AU133" s="18" t="s">
        <v>80</v>
      </c>
    </row>
    <row r="134" s="13" customFormat="1">
      <c r="A134" s="13"/>
      <c r="B134" s="236"/>
      <c r="C134" s="237"/>
      <c r="D134" s="238" t="s">
        <v>322</v>
      </c>
      <c r="E134" s="239" t="s">
        <v>19</v>
      </c>
      <c r="F134" s="240" t="s">
        <v>354</v>
      </c>
      <c r="G134" s="237"/>
      <c r="H134" s="241">
        <v>573.66999999999996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322</v>
      </c>
      <c r="AU134" s="247" t="s">
        <v>80</v>
      </c>
      <c r="AV134" s="13" t="s">
        <v>80</v>
      </c>
      <c r="AW134" s="13" t="s">
        <v>32</v>
      </c>
      <c r="AX134" s="13" t="s">
        <v>70</v>
      </c>
      <c r="AY134" s="247" t="s">
        <v>154</v>
      </c>
    </row>
    <row r="135" s="13" customFormat="1">
      <c r="A135" s="13"/>
      <c r="B135" s="236"/>
      <c r="C135" s="237"/>
      <c r="D135" s="238" t="s">
        <v>322</v>
      </c>
      <c r="E135" s="239" t="s">
        <v>19</v>
      </c>
      <c r="F135" s="240" t="s">
        <v>355</v>
      </c>
      <c r="G135" s="237"/>
      <c r="H135" s="241">
        <v>219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322</v>
      </c>
      <c r="AU135" s="247" t="s">
        <v>80</v>
      </c>
      <c r="AV135" s="13" t="s">
        <v>80</v>
      </c>
      <c r="AW135" s="13" t="s">
        <v>32</v>
      </c>
      <c r="AX135" s="13" t="s">
        <v>70</v>
      </c>
      <c r="AY135" s="247" t="s">
        <v>154</v>
      </c>
    </row>
    <row r="136" s="14" customFormat="1">
      <c r="A136" s="14"/>
      <c r="B136" s="248"/>
      <c r="C136" s="249"/>
      <c r="D136" s="238" t="s">
        <v>322</v>
      </c>
      <c r="E136" s="250" t="s">
        <v>19</v>
      </c>
      <c r="F136" s="251" t="s">
        <v>325</v>
      </c>
      <c r="G136" s="249"/>
      <c r="H136" s="252">
        <v>792.66999999999996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322</v>
      </c>
      <c r="AU136" s="258" t="s">
        <v>80</v>
      </c>
      <c r="AV136" s="14" t="s">
        <v>168</v>
      </c>
      <c r="AW136" s="14" t="s">
        <v>32</v>
      </c>
      <c r="AX136" s="14" t="s">
        <v>78</v>
      </c>
      <c r="AY136" s="258" t="s">
        <v>154</v>
      </c>
    </row>
    <row r="137" s="2" customFormat="1" ht="37.8" customHeight="1">
      <c r="A137" s="39"/>
      <c r="B137" s="40"/>
      <c r="C137" s="206" t="s">
        <v>8</v>
      </c>
      <c r="D137" s="206" t="s">
        <v>155</v>
      </c>
      <c r="E137" s="207" t="s">
        <v>356</v>
      </c>
      <c r="F137" s="208" t="s">
        <v>357</v>
      </c>
      <c r="G137" s="209" t="s">
        <v>319</v>
      </c>
      <c r="H137" s="210">
        <v>118.66500000000001</v>
      </c>
      <c r="I137" s="211"/>
      <c r="J137" s="212">
        <f>ROUND(I137*H137,2)</f>
        <v>0</v>
      </c>
      <c r="K137" s="208" t="s">
        <v>300</v>
      </c>
      <c r="L137" s="45"/>
      <c r="M137" s="213" t="s">
        <v>19</v>
      </c>
      <c r="N137" s="214" t="s">
        <v>41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168</v>
      </c>
      <c r="AT137" s="217" t="s">
        <v>155</v>
      </c>
      <c r="AU137" s="217" t="s">
        <v>80</v>
      </c>
      <c r="AY137" s="18" t="s">
        <v>154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78</v>
      </c>
      <c r="BK137" s="218">
        <f>ROUND(I137*H137,2)</f>
        <v>0</v>
      </c>
      <c r="BL137" s="18" t="s">
        <v>168</v>
      </c>
      <c r="BM137" s="217" t="s">
        <v>358</v>
      </c>
    </row>
    <row r="138" s="2" customFormat="1">
      <c r="A138" s="39"/>
      <c r="B138" s="40"/>
      <c r="C138" s="41"/>
      <c r="D138" s="231" t="s">
        <v>302</v>
      </c>
      <c r="E138" s="41"/>
      <c r="F138" s="232" t="s">
        <v>359</v>
      </c>
      <c r="G138" s="41"/>
      <c r="H138" s="41"/>
      <c r="I138" s="233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302</v>
      </c>
      <c r="AU138" s="18" t="s">
        <v>80</v>
      </c>
    </row>
    <row r="139" s="13" customFormat="1">
      <c r="A139" s="13"/>
      <c r="B139" s="236"/>
      <c r="C139" s="237"/>
      <c r="D139" s="238" t="s">
        <v>322</v>
      </c>
      <c r="E139" s="239" t="s">
        <v>19</v>
      </c>
      <c r="F139" s="240" t="s">
        <v>360</v>
      </c>
      <c r="G139" s="237"/>
      <c r="H139" s="241">
        <v>118.66500000000001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322</v>
      </c>
      <c r="AU139" s="247" t="s">
        <v>80</v>
      </c>
      <c r="AV139" s="13" t="s">
        <v>80</v>
      </c>
      <c r="AW139" s="13" t="s">
        <v>32</v>
      </c>
      <c r="AX139" s="13" t="s">
        <v>70</v>
      </c>
      <c r="AY139" s="247" t="s">
        <v>154</v>
      </c>
    </row>
    <row r="140" s="14" customFormat="1">
      <c r="A140" s="14"/>
      <c r="B140" s="248"/>
      <c r="C140" s="249"/>
      <c r="D140" s="238" t="s">
        <v>322</v>
      </c>
      <c r="E140" s="250" t="s">
        <v>19</v>
      </c>
      <c r="F140" s="251" t="s">
        <v>325</v>
      </c>
      <c r="G140" s="249"/>
      <c r="H140" s="252">
        <v>118.66500000000001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322</v>
      </c>
      <c r="AU140" s="258" t="s">
        <v>80</v>
      </c>
      <c r="AV140" s="14" t="s">
        <v>168</v>
      </c>
      <c r="AW140" s="14" t="s">
        <v>32</v>
      </c>
      <c r="AX140" s="14" t="s">
        <v>78</v>
      </c>
      <c r="AY140" s="258" t="s">
        <v>154</v>
      </c>
    </row>
    <row r="141" s="2" customFormat="1" ht="24.15" customHeight="1">
      <c r="A141" s="39"/>
      <c r="B141" s="40"/>
      <c r="C141" s="206" t="s">
        <v>202</v>
      </c>
      <c r="D141" s="206" t="s">
        <v>155</v>
      </c>
      <c r="E141" s="207" t="s">
        <v>361</v>
      </c>
      <c r="F141" s="208" t="s">
        <v>362</v>
      </c>
      <c r="G141" s="209" t="s">
        <v>319</v>
      </c>
      <c r="H141" s="210">
        <v>396.33499999999998</v>
      </c>
      <c r="I141" s="211"/>
      <c r="J141" s="212">
        <f>ROUND(I141*H141,2)</f>
        <v>0</v>
      </c>
      <c r="K141" s="208" t="s">
        <v>300</v>
      </c>
      <c r="L141" s="45"/>
      <c r="M141" s="213" t="s">
        <v>19</v>
      </c>
      <c r="N141" s="214" t="s">
        <v>41</v>
      </c>
      <c r="O141" s="85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168</v>
      </c>
      <c r="AT141" s="217" t="s">
        <v>155</v>
      </c>
      <c r="AU141" s="217" t="s">
        <v>80</v>
      </c>
      <c r="AY141" s="18" t="s">
        <v>154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78</v>
      </c>
      <c r="BK141" s="218">
        <f>ROUND(I141*H141,2)</f>
        <v>0</v>
      </c>
      <c r="BL141" s="18" t="s">
        <v>168</v>
      </c>
      <c r="BM141" s="217" t="s">
        <v>363</v>
      </c>
    </row>
    <row r="142" s="2" customFormat="1">
      <c r="A142" s="39"/>
      <c r="B142" s="40"/>
      <c r="C142" s="41"/>
      <c r="D142" s="231" t="s">
        <v>302</v>
      </c>
      <c r="E142" s="41"/>
      <c r="F142" s="232" t="s">
        <v>364</v>
      </c>
      <c r="G142" s="41"/>
      <c r="H142" s="41"/>
      <c r="I142" s="233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302</v>
      </c>
      <c r="AU142" s="18" t="s">
        <v>80</v>
      </c>
    </row>
    <row r="143" s="13" customFormat="1">
      <c r="A143" s="13"/>
      <c r="B143" s="236"/>
      <c r="C143" s="237"/>
      <c r="D143" s="238" t="s">
        <v>322</v>
      </c>
      <c r="E143" s="239" t="s">
        <v>19</v>
      </c>
      <c r="F143" s="240" t="s">
        <v>365</v>
      </c>
      <c r="G143" s="237"/>
      <c r="H143" s="241">
        <v>286.83499999999998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322</v>
      </c>
      <c r="AU143" s="247" t="s">
        <v>80</v>
      </c>
      <c r="AV143" s="13" t="s">
        <v>80</v>
      </c>
      <c r="AW143" s="13" t="s">
        <v>32</v>
      </c>
      <c r="AX143" s="13" t="s">
        <v>70</v>
      </c>
      <c r="AY143" s="247" t="s">
        <v>154</v>
      </c>
    </row>
    <row r="144" s="13" customFormat="1">
      <c r="A144" s="13"/>
      <c r="B144" s="236"/>
      <c r="C144" s="237"/>
      <c r="D144" s="238" t="s">
        <v>322</v>
      </c>
      <c r="E144" s="239" t="s">
        <v>19</v>
      </c>
      <c r="F144" s="240" t="s">
        <v>366</v>
      </c>
      <c r="G144" s="237"/>
      <c r="H144" s="241">
        <v>109.5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322</v>
      </c>
      <c r="AU144" s="247" t="s">
        <v>80</v>
      </c>
      <c r="AV144" s="13" t="s">
        <v>80</v>
      </c>
      <c r="AW144" s="13" t="s">
        <v>32</v>
      </c>
      <c r="AX144" s="13" t="s">
        <v>70</v>
      </c>
      <c r="AY144" s="247" t="s">
        <v>154</v>
      </c>
    </row>
    <row r="145" s="14" customFormat="1">
      <c r="A145" s="14"/>
      <c r="B145" s="248"/>
      <c r="C145" s="249"/>
      <c r="D145" s="238" t="s">
        <v>322</v>
      </c>
      <c r="E145" s="250" t="s">
        <v>19</v>
      </c>
      <c r="F145" s="251" t="s">
        <v>325</v>
      </c>
      <c r="G145" s="249"/>
      <c r="H145" s="252">
        <v>396.33499999999998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322</v>
      </c>
      <c r="AU145" s="258" t="s">
        <v>80</v>
      </c>
      <c r="AV145" s="14" t="s">
        <v>168</v>
      </c>
      <c r="AW145" s="14" t="s">
        <v>32</v>
      </c>
      <c r="AX145" s="14" t="s">
        <v>78</v>
      </c>
      <c r="AY145" s="258" t="s">
        <v>154</v>
      </c>
    </row>
    <row r="146" s="2" customFormat="1" ht="24.15" customHeight="1">
      <c r="A146" s="39"/>
      <c r="B146" s="40"/>
      <c r="C146" s="206" t="s">
        <v>206</v>
      </c>
      <c r="D146" s="206" t="s">
        <v>155</v>
      </c>
      <c r="E146" s="207" t="s">
        <v>367</v>
      </c>
      <c r="F146" s="208" t="s">
        <v>368</v>
      </c>
      <c r="G146" s="209" t="s">
        <v>319</v>
      </c>
      <c r="H146" s="210">
        <v>118.66500000000001</v>
      </c>
      <c r="I146" s="211"/>
      <c r="J146" s="212">
        <f>ROUND(I146*H146,2)</f>
        <v>0</v>
      </c>
      <c r="K146" s="208" t="s">
        <v>300</v>
      </c>
      <c r="L146" s="45"/>
      <c r="M146" s="213" t="s">
        <v>19</v>
      </c>
      <c r="N146" s="214" t="s">
        <v>41</v>
      </c>
      <c r="O146" s="85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168</v>
      </c>
      <c r="AT146" s="217" t="s">
        <v>155</v>
      </c>
      <c r="AU146" s="217" t="s">
        <v>80</v>
      </c>
      <c r="AY146" s="18" t="s">
        <v>154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78</v>
      </c>
      <c r="BK146" s="218">
        <f>ROUND(I146*H146,2)</f>
        <v>0</v>
      </c>
      <c r="BL146" s="18" t="s">
        <v>168</v>
      </c>
      <c r="BM146" s="217" t="s">
        <v>369</v>
      </c>
    </row>
    <row r="147" s="2" customFormat="1">
      <c r="A147" s="39"/>
      <c r="B147" s="40"/>
      <c r="C147" s="41"/>
      <c r="D147" s="231" t="s">
        <v>302</v>
      </c>
      <c r="E147" s="41"/>
      <c r="F147" s="232" t="s">
        <v>370</v>
      </c>
      <c r="G147" s="41"/>
      <c r="H147" s="41"/>
      <c r="I147" s="233"/>
      <c r="J147" s="41"/>
      <c r="K147" s="41"/>
      <c r="L147" s="45"/>
      <c r="M147" s="234"/>
      <c r="N147" s="23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302</v>
      </c>
      <c r="AU147" s="18" t="s">
        <v>80</v>
      </c>
    </row>
    <row r="148" s="13" customFormat="1">
      <c r="A148" s="13"/>
      <c r="B148" s="236"/>
      <c r="C148" s="237"/>
      <c r="D148" s="238" t="s">
        <v>322</v>
      </c>
      <c r="E148" s="239" t="s">
        <v>19</v>
      </c>
      <c r="F148" s="240" t="s">
        <v>360</v>
      </c>
      <c r="G148" s="237"/>
      <c r="H148" s="241">
        <v>118.66500000000001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322</v>
      </c>
      <c r="AU148" s="247" t="s">
        <v>80</v>
      </c>
      <c r="AV148" s="13" t="s">
        <v>80</v>
      </c>
      <c r="AW148" s="13" t="s">
        <v>32</v>
      </c>
      <c r="AX148" s="13" t="s">
        <v>70</v>
      </c>
      <c r="AY148" s="247" t="s">
        <v>154</v>
      </c>
    </row>
    <row r="149" s="14" customFormat="1">
      <c r="A149" s="14"/>
      <c r="B149" s="248"/>
      <c r="C149" s="249"/>
      <c r="D149" s="238" t="s">
        <v>322</v>
      </c>
      <c r="E149" s="250" t="s">
        <v>19</v>
      </c>
      <c r="F149" s="251" t="s">
        <v>325</v>
      </c>
      <c r="G149" s="249"/>
      <c r="H149" s="252">
        <v>118.66500000000001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322</v>
      </c>
      <c r="AU149" s="258" t="s">
        <v>80</v>
      </c>
      <c r="AV149" s="14" t="s">
        <v>168</v>
      </c>
      <c r="AW149" s="14" t="s">
        <v>32</v>
      </c>
      <c r="AX149" s="14" t="s">
        <v>78</v>
      </c>
      <c r="AY149" s="258" t="s">
        <v>154</v>
      </c>
    </row>
    <row r="150" s="2" customFormat="1" ht="24.15" customHeight="1">
      <c r="A150" s="39"/>
      <c r="B150" s="40"/>
      <c r="C150" s="206" t="s">
        <v>210</v>
      </c>
      <c r="D150" s="206" t="s">
        <v>155</v>
      </c>
      <c r="E150" s="207" t="s">
        <v>371</v>
      </c>
      <c r="F150" s="208" t="s">
        <v>372</v>
      </c>
      <c r="G150" s="209" t="s">
        <v>319</v>
      </c>
      <c r="H150" s="210">
        <v>396.33499999999998</v>
      </c>
      <c r="I150" s="211"/>
      <c r="J150" s="212">
        <f>ROUND(I150*H150,2)</f>
        <v>0</v>
      </c>
      <c r="K150" s="208" t="s">
        <v>300</v>
      </c>
      <c r="L150" s="45"/>
      <c r="M150" s="213" t="s">
        <v>19</v>
      </c>
      <c r="N150" s="214" t="s">
        <v>41</v>
      </c>
      <c r="O150" s="85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168</v>
      </c>
      <c r="AT150" s="217" t="s">
        <v>155</v>
      </c>
      <c r="AU150" s="217" t="s">
        <v>80</v>
      </c>
      <c r="AY150" s="18" t="s">
        <v>154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78</v>
      </c>
      <c r="BK150" s="218">
        <f>ROUND(I150*H150,2)</f>
        <v>0</v>
      </c>
      <c r="BL150" s="18" t="s">
        <v>168</v>
      </c>
      <c r="BM150" s="217" t="s">
        <v>373</v>
      </c>
    </row>
    <row r="151" s="2" customFormat="1">
      <c r="A151" s="39"/>
      <c r="B151" s="40"/>
      <c r="C151" s="41"/>
      <c r="D151" s="231" t="s">
        <v>302</v>
      </c>
      <c r="E151" s="41"/>
      <c r="F151" s="232" t="s">
        <v>374</v>
      </c>
      <c r="G151" s="41"/>
      <c r="H151" s="41"/>
      <c r="I151" s="233"/>
      <c r="J151" s="41"/>
      <c r="K151" s="41"/>
      <c r="L151" s="45"/>
      <c r="M151" s="234"/>
      <c r="N151" s="235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302</v>
      </c>
      <c r="AU151" s="18" t="s">
        <v>80</v>
      </c>
    </row>
    <row r="152" s="13" customFormat="1">
      <c r="A152" s="13"/>
      <c r="B152" s="236"/>
      <c r="C152" s="237"/>
      <c r="D152" s="238" t="s">
        <v>322</v>
      </c>
      <c r="E152" s="239" t="s">
        <v>19</v>
      </c>
      <c r="F152" s="240" t="s">
        <v>365</v>
      </c>
      <c r="G152" s="237"/>
      <c r="H152" s="241">
        <v>286.83499999999998</v>
      </c>
      <c r="I152" s="242"/>
      <c r="J152" s="237"/>
      <c r="K152" s="237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322</v>
      </c>
      <c r="AU152" s="247" t="s">
        <v>80</v>
      </c>
      <c r="AV152" s="13" t="s">
        <v>80</v>
      </c>
      <c r="AW152" s="13" t="s">
        <v>32</v>
      </c>
      <c r="AX152" s="13" t="s">
        <v>70</v>
      </c>
      <c r="AY152" s="247" t="s">
        <v>154</v>
      </c>
    </row>
    <row r="153" s="13" customFormat="1">
      <c r="A153" s="13"/>
      <c r="B153" s="236"/>
      <c r="C153" s="237"/>
      <c r="D153" s="238" t="s">
        <v>322</v>
      </c>
      <c r="E153" s="239" t="s">
        <v>19</v>
      </c>
      <c r="F153" s="240" t="s">
        <v>366</v>
      </c>
      <c r="G153" s="237"/>
      <c r="H153" s="241">
        <v>109.5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322</v>
      </c>
      <c r="AU153" s="247" t="s">
        <v>80</v>
      </c>
      <c r="AV153" s="13" t="s">
        <v>80</v>
      </c>
      <c r="AW153" s="13" t="s">
        <v>32</v>
      </c>
      <c r="AX153" s="13" t="s">
        <v>70</v>
      </c>
      <c r="AY153" s="247" t="s">
        <v>154</v>
      </c>
    </row>
    <row r="154" s="14" customFormat="1">
      <c r="A154" s="14"/>
      <c r="B154" s="248"/>
      <c r="C154" s="249"/>
      <c r="D154" s="238" t="s">
        <v>322</v>
      </c>
      <c r="E154" s="250" t="s">
        <v>19</v>
      </c>
      <c r="F154" s="251" t="s">
        <v>325</v>
      </c>
      <c r="G154" s="249"/>
      <c r="H154" s="252">
        <v>396.33499999999998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322</v>
      </c>
      <c r="AU154" s="258" t="s">
        <v>80</v>
      </c>
      <c r="AV154" s="14" t="s">
        <v>168</v>
      </c>
      <c r="AW154" s="14" t="s">
        <v>32</v>
      </c>
      <c r="AX154" s="14" t="s">
        <v>78</v>
      </c>
      <c r="AY154" s="258" t="s">
        <v>154</v>
      </c>
    </row>
    <row r="155" s="2" customFormat="1" ht="37.8" customHeight="1">
      <c r="A155" s="39"/>
      <c r="B155" s="40"/>
      <c r="C155" s="206" t="s">
        <v>214</v>
      </c>
      <c r="D155" s="206" t="s">
        <v>155</v>
      </c>
      <c r="E155" s="207" t="s">
        <v>375</v>
      </c>
      <c r="F155" s="208" t="s">
        <v>376</v>
      </c>
      <c r="G155" s="209" t="s">
        <v>319</v>
      </c>
      <c r="H155" s="210">
        <v>92.295000000000002</v>
      </c>
      <c r="I155" s="211"/>
      <c r="J155" s="212">
        <f>ROUND(I155*H155,2)</f>
        <v>0</v>
      </c>
      <c r="K155" s="208" t="s">
        <v>300</v>
      </c>
      <c r="L155" s="45"/>
      <c r="M155" s="213" t="s">
        <v>19</v>
      </c>
      <c r="N155" s="214" t="s">
        <v>41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168</v>
      </c>
      <c r="AT155" s="217" t="s">
        <v>155</v>
      </c>
      <c r="AU155" s="217" t="s">
        <v>80</v>
      </c>
      <c r="AY155" s="18" t="s">
        <v>154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78</v>
      </c>
      <c r="BK155" s="218">
        <f>ROUND(I155*H155,2)</f>
        <v>0</v>
      </c>
      <c r="BL155" s="18" t="s">
        <v>168</v>
      </c>
      <c r="BM155" s="217" t="s">
        <v>377</v>
      </c>
    </row>
    <row r="156" s="2" customFormat="1">
      <c r="A156" s="39"/>
      <c r="B156" s="40"/>
      <c r="C156" s="41"/>
      <c r="D156" s="231" t="s">
        <v>302</v>
      </c>
      <c r="E156" s="41"/>
      <c r="F156" s="232" t="s">
        <v>378</v>
      </c>
      <c r="G156" s="41"/>
      <c r="H156" s="41"/>
      <c r="I156" s="233"/>
      <c r="J156" s="41"/>
      <c r="K156" s="41"/>
      <c r="L156" s="45"/>
      <c r="M156" s="234"/>
      <c r="N156" s="23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302</v>
      </c>
      <c r="AU156" s="18" t="s">
        <v>80</v>
      </c>
    </row>
    <row r="157" s="13" customFormat="1">
      <c r="A157" s="13"/>
      <c r="B157" s="236"/>
      <c r="C157" s="237"/>
      <c r="D157" s="238" t="s">
        <v>322</v>
      </c>
      <c r="E157" s="239" t="s">
        <v>19</v>
      </c>
      <c r="F157" s="240" t="s">
        <v>379</v>
      </c>
      <c r="G157" s="237"/>
      <c r="H157" s="241">
        <v>60.795000000000002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322</v>
      </c>
      <c r="AU157" s="247" t="s">
        <v>80</v>
      </c>
      <c r="AV157" s="13" t="s">
        <v>80</v>
      </c>
      <c r="AW157" s="13" t="s">
        <v>32</v>
      </c>
      <c r="AX157" s="13" t="s">
        <v>70</v>
      </c>
      <c r="AY157" s="247" t="s">
        <v>154</v>
      </c>
    </row>
    <row r="158" s="13" customFormat="1">
      <c r="A158" s="13"/>
      <c r="B158" s="236"/>
      <c r="C158" s="237"/>
      <c r="D158" s="238" t="s">
        <v>322</v>
      </c>
      <c r="E158" s="239" t="s">
        <v>19</v>
      </c>
      <c r="F158" s="240" t="s">
        <v>380</v>
      </c>
      <c r="G158" s="237"/>
      <c r="H158" s="241">
        <v>31.5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322</v>
      </c>
      <c r="AU158" s="247" t="s">
        <v>80</v>
      </c>
      <c r="AV158" s="13" t="s">
        <v>80</v>
      </c>
      <c r="AW158" s="13" t="s">
        <v>32</v>
      </c>
      <c r="AX158" s="13" t="s">
        <v>70</v>
      </c>
      <c r="AY158" s="247" t="s">
        <v>154</v>
      </c>
    </row>
    <row r="159" s="14" customFormat="1">
      <c r="A159" s="14"/>
      <c r="B159" s="248"/>
      <c r="C159" s="249"/>
      <c r="D159" s="238" t="s">
        <v>322</v>
      </c>
      <c r="E159" s="250" t="s">
        <v>19</v>
      </c>
      <c r="F159" s="251" t="s">
        <v>325</v>
      </c>
      <c r="G159" s="249"/>
      <c r="H159" s="252">
        <v>92.295000000000002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322</v>
      </c>
      <c r="AU159" s="258" t="s">
        <v>80</v>
      </c>
      <c r="AV159" s="14" t="s">
        <v>168</v>
      </c>
      <c r="AW159" s="14" t="s">
        <v>32</v>
      </c>
      <c r="AX159" s="14" t="s">
        <v>78</v>
      </c>
      <c r="AY159" s="258" t="s">
        <v>154</v>
      </c>
    </row>
    <row r="160" s="2" customFormat="1" ht="16.5" customHeight="1">
      <c r="A160" s="39"/>
      <c r="B160" s="40"/>
      <c r="C160" s="259" t="s">
        <v>218</v>
      </c>
      <c r="D160" s="259" t="s">
        <v>381</v>
      </c>
      <c r="E160" s="260" t="s">
        <v>382</v>
      </c>
      <c r="F160" s="261" t="s">
        <v>383</v>
      </c>
      <c r="G160" s="262" t="s">
        <v>384</v>
      </c>
      <c r="H160" s="263">
        <v>166.131</v>
      </c>
      <c r="I160" s="264"/>
      <c r="J160" s="265">
        <f>ROUND(I160*H160,2)</f>
        <v>0</v>
      </c>
      <c r="K160" s="261" t="s">
        <v>300</v>
      </c>
      <c r="L160" s="266"/>
      <c r="M160" s="267" t="s">
        <v>19</v>
      </c>
      <c r="N160" s="268" t="s">
        <v>41</v>
      </c>
      <c r="O160" s="85"/>
      <c r="P160" s="215">
        <f>O160*H160</f>
        <v>0</v>
      </c>
      <c r="Q160" s="215">
        <v>1</v>
      </c>
      <c r="R160" s="215">
        <f>Q160*H160</f>
        <v>166.131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183</v>
      </c>
      <c r="AT160" s="217" t="s">
        <v>381</v>
      </c>
      <c r="AU160" s="217" t="s">
        <v>80</v>
      </c>
      <c r="AY160" s="18" t="s">
        <v>154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78</v>
      </c>
      <c r="BK160" s="218">
        <f>ROUND(I160*H160,2)</f>
        <v>0</v>
      </c>
      <c r="BL160" s="18" t="s">
        <v>168</v>
      </c>
      <c r="BM160" s="217" t="s">
        <v>385</v>
      </c>
    </row>
    <row r="161" s="13" customFormat="1">
      <c r="A161" s="13"/>
      <c r="B161" s="236"/>
      <c r="C161" s="237"/>
      <c r="D161" s="238" t="s">
        <v>322</v>
      </c>
      <c r="E161" s="239" t="s">
        <v>19</v>
      </c>
      <c r="F161" s="240" t="s">
        <v>386</v>
      </c>
      <c r="G161" s="237"/>
      <c r="H161" s="241">
        <v>109.431</v>
      </c>
      <c r="I161" s="242"/>
      <c r="J161" s="237"/>
      <c r="K161" s="237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322</v>
      </c>
      <c r="AU161" s="247" t="s">
        <v>80</v>
      </c>
      <c r="AV161" s="13" t="s">
        <v>80</v>
      </c>
      <c r="AW161" s="13" t="s">
        <v>32</v>
      </c>
      <c r="AX161" s="13" t="s">
        <v>70</v>
      </c>
      <c r="AY161" s="247" t="s">
        <v>154</v>
      </c>
    </row>
    <row r="162" s="13" customFormat="1">
      <c r="A162" s="13"/>
      <c r="B162" s="236"/>
      <c r="C162" s="237"/>
      <c r="D162" s="238" t="s">
        <v>322</v>
      </c>
      <c r="E162" s="239" t="s">
        <v>19</v>
      </c>
      <c r="F162" s="240" t="s">
        <v>387</v>
      </c>
      <c r="G162" s="237"/>
      <c r="H162" s="241">
        <v>56.700000000000003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322</v>
      </c>
      <c r="AU162" s="247" t="s">
        <v>80</v>
      </c>
      <c r="AV162" s="13" t="s">
        <v>80</v>
      </c>
      <c r="AW162" s="13" t="s">
        <v>32</v>
      </c>
      <c r="AX162" s="13" t="s">
        <v>70</v>
      </c>
      <c r="AY162" s="247" t="s">
        <v>154</v>
      </c>
    </row>
    <row r="163" s="14" customFormat="1">
      <c r="A163" s="14"/>
      <c r="B163" s="248"/>
      <c r="C163" s="249"/>
      <c r="D163" s="238" t="s">
        <v>322</v>
      </c>
      <c r="E163" s="250" t="s">
        <v>19</v>
      </c>
      <c r="F163" s="251" t="s">
        <v>325</v>
      </c>
      <c r="G163" s="249"/>
      <c r="H163" s="252">
        <v>166.131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322</v>
      </c>
      <c r="AU163" s="258" t="s">
        <v>80</v>
      </c>
      <c r="AV163" s="14" t="s">
        <v>168</v>
      </c>
      <c r="AW163" s="14" t="s">
        <v>32</v>
      </c>
      <c r="AX163" s="14" t="s">
        <v>78</v>
      </c>
      <c r="AY163" s="258" t="s">
        <v>154</v>
      </c>
    </row>
    <row r="164" s="2" customFormat="1" ht="21.75" customHeight="1">
      <c r="A164" s="39"/>
      <c r="B164" s="40"/>
      <c r="C164" s="206" t="s">
        <v>222</v>
      </c>
      <c r="D164" s="206" t="s">
        <v>155</v>
      </c>
      <c r="E164" s="207" t="s">
        <v>388</v>
      </c>
      <c r="F164" s="208" t="s">
        <v>389</v>
      </c>
      <c r="G164" s="209" t="s">
        <v>299</v>
      </c>
      <c r="H164" s="210">
        <v>131.84999999999999</v>
      </c>
      <c r="I164" s="211"/>
      <c r="J164" s="212">
        <f>ROUND(I164*H164,2)</f>
        <v>0</v>
      </c>
      <c r="K164" s="208" t="s">
        <v>300</v>
      </c>
      <c r="L164" s="45"/>
      <c r="M164" s="213" t="s">
        <v>19</v>
      </c>
      <c r="N164" s="214" t="s">
        <v>41</v>
      </c>
      <c r="O164" s="85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168</v>
      </c>
      <c r="AT164" s="217" t="s">
        <v>155</v>
      </c>
      <c r="AU164" s="217" t="s">
        <v>80</v>
      </c>
      <c r="AY164" s="18" t="s">
        <v>154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78</v>
      </c>
      <c r="BK164" s="218">
        <f>ROUND(I164*H164,2)</f>
        <v>0</v>
      </c>
      <c r="BL164" s="18" t="s">
        <v>168</v>
      </c>
      <c r="BM164" s="217" t="s">
        <v>390</v>
      </c>
    </row>
    <row r="165" s="2" customFormat="1">
      <c r="A165" s="39"/>
      <c r="B165" s="40"/>
      <c r="C165" s="41"/>
      <c r="D165" s="231" t="s">
        <v>302</v>
      </c>
      <c r="E165" s="41"/>
      <c r="F165" s="232" t="s">
        <v>391</v>
      </c>
      <c r="G165" s="41"/>
      <c r="H165" s="41"/>
      <c r="I165" s="233"/>
      <c r="J165" s="41"/>
      <c r="K165" s="41"/>
      <c r="L165" s="45"/>
      <c r="M165" s="234"/>
      <c r="N165" s="23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302</v>
      </c>
      <c r="AU165" s="18" t="s">
        <v>80</v>
      </c>
    </row>
    <row r="166" s="13" customFormat="1">
      <c r="A166" s="13"/>
      <c r="B166" s="236"/>
      <c r="C166" s="237"/>
      <c r="D166" s="238" t="s">
        <v>322</v>
      </c>
      <c r="E166" s="239" t="s">
        <v>19</v>
      </c>
      <c r="F166" s="240" t="s">
        <v>392</v>
      </c>
      <c r="G166" s="237"/>
      <c r="H166" s="241">
        <v>86.849999999999994</v>
      </c>
      <c r="I166" s="242"/>
      <c r="J166" s="237"/>
      <c r="K166" s="237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322</v>
      </c>
      <c r="AU166" s="247" t="s">
        <v>80</v>
      </c>
      <c r="AV166" s="13" t="s">
        <v>80</v>
      </c>
      <c r="AW166" s="13" t="s">
        <v>32</v>
      </c>
      <c r="AX166" s="13" t="s">
        <v>70</v>
      </c>
      <c r="AY166" s="247" t="s">
        <v>154</v>
      </c>
    </row>
    <row r="167" s="13" customFormat="1">
      <c r="A167" s="13"/>
      <c r="B167" s="236"/>
      <c r="C167" s="237"/>
      <c r="D167" s="238" t="s">
        <v>322</v>
      </c>
      <c r="E167" s="239" t="s">
        <v>19</v>
      </c>
      <c r="F167" s="240" t="s">
        <v>393</v>
      </c>
      <c r="G167" s="237"/>
      <c r="H167" s="241">
        <v>45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322</v>
      </c>
      <c r="AU167" s="247" t="s">
        <v>80</v>
      </c>
      <c r="AV167" s="13" t="s">
        <v>80</v>
      </c>
      <c r="AW167" s="13" t="s">
        <v>32</v>
      </c>
      <c r="AX167" s="13" t="s">
        <v>70</v>
      </c>
      <c r="AY167" s="247" t="s">
        <v>154</v>
      </c>
    </row>
    <row r="168" s="14" customFormat="1">
      <c r="A168" s="14"/>
      <c r="B168" s="248"/>
      <c r="C168" s="249"/>
      <c r="D168" s="238" t="s">
        <v>322</v>
      </c>
      <c r="E168" s="250" t="s">
        <v>19</v>
      </c>
      <c r="F168" s="251" t="s">
        <v>325</v>
      </c>
      <c r="G168" s="249"/>
      <c r="H168" s="252">
        <v>131.84999999999999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322</v>
      </c>
      <c r="AU168" s="258" t="s">
        <v>80</v>
      </c>
      <c r="AV168" s="14" t="s">
        <v>168</v>
      </c>
      <c r="AW168" s="14" t="s">
        <v>32</v>
      </c>
      <c r="AX168" s="14" t="s">
        <v>78</v>
      </c>
      <c r="AY168" s="258" t="s">
        <v>154</v>
      </c>
    </row>
    <row r="169" s="2" customFormat="1" ht="21.75" customHeight="1">
      <c r="A169" s="39"/>
      <c r="B169" s="40"/>
      <c r="C169" s="206" t="s">
        <v>226</v>
      </c>
      <c r="D169" s="206" t="s">
        <v>155</v>
      </c>
      <c r="E169" s="207" t="s">
        <v>394</v>
      </c>
      <c r="F169" s="208" t="s">
        <v>395</v>
      </c>
      <c r="G169" s="209" t="s">
        <v>299</v>
      </c>
      <c r="H169" s="210">
        <v>131.84999999999999</v>
      </c>
      <c r="I169" s="211"/>
      <c r="J169" s="212">
        <f>ROUND(I169*H169,2)</f>
        <v>0</v>
      </c>
      <c r="K169" s="208" t="s">
        <v>300</v>
      </c>
      <c r="L169" s="45"/>
      <c r="M169" s="213" t="s">
        <v>19</v>
      </c>
      <c r="N169" s="214" t="s">
        <v>41</v>
      </c>
      <c r="O169" s="85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168</v>
      </c>
      <c r="AT169" s="217" t="s">
        <v>155</v>
      </c>
      <c r="AU169" s="217" t="s">
        <v>80</v>
      </c>
      <c r="AY169" s="18" t="s">
        <v>154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78</v>
      </c>
      <c r="BK169" s="218">
        <f>ROUND(I169*H169,2)</f>
        <v>0</v>
      </c>
      <c r="BL169" s="18" t="s">
        <v>168</v>
      </c>
      <c r="BM169" s="217" t="s">
        <v>396</v>
      </c>
    </row>
    <row r="170" s="2" customFormat="1">
      <c r="A170" s="39"/>
      <c r="B170" s="40"/>
      <c r="C170" s="41"/>
      <c r="D170" s="231" t="s">
        <v>302</v>
      </c>
      <c r="E170" s="41"/>
      <c r="F170" s="232" t="s">
        <v>397</v>
      </c>
      <c r="G170" s="41"/>
      <c r="H170" s="41"/>
      <c r="I170" s="233"/>
      <c r="J170" s="41"/>
      <c r="K170" s="41"/>
      <c r="L170" s="45"/>
      <c r="M170" s="234"/>
      <c r="N170" s="23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302</v>
      </c>
      <c r="AU170" s="18" t="s">
        <v>80</v>
      </c>
    </row>
    <row r="171" s="13" customFormat="1">
      <c r="A171" s="13"/>
      <c r="B171" s="236"/>
      <c r="C171" s="237"/>
      <c r="D171" s="238" t="s">
        <v>322</v>
      </c>
      <c r="E171" s="239" t="s">
        <v>19</v>
      </c>
      <c r="F171" s="240" t="s">
        <v>392</v>
      </c>
      <c r="G171" s="237"/>
      <c r="H171" s="241">
        <v>86.849999999999994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322</v>
      </c>
      <c r="AU171" s="247" t="s">
        <v>80</v>
      </c>
      <c r="AV171" s="13" t="s">
        <v>80</v>
      </c>
      <c r="AW171" s="13" t="s">
        <v>32</v>
      </c>
      <c r="AX171" s="13" t="s">
        <v>70</v>
      </c>
      <c r="AY171" s="247" t="s">
        <v>154</v>
      </c>
    </row>
    <row r="172" s="13" customFormat="1">
      <c r="A172" s="13"/>
      <c r="B172" s="236"/>
      <c r="C172" s="237"/>
      <c r="D172" s="238" t="s">
        <v>322</v>
      </c>
      <c r="E172" s="239" t="s">
        <v>19</v>
      </c>
      <c r="F172" s="240" t="s">
        <v>393</v>
      </c>
      <c r="G172" s="237"/>
      <c r="H172" s="241">
        <v>45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322</v>
      </c>
      <c r="AU172" s="247" t="s">
        <v>80</v>
      </c>
      <c r="AV172" s="13" t="s">
        <v>80</v>
      </c>
      <c r="AW172" s="13" t="s">
        <v>32</v>
      </c>
      <c r="AX172" s="13" t="s">
        <v>70</v>
      </c>
      <c r="AY172" s="247" t="s">
        <v>154</v>
      </c>
    </row>
    <row r="173" s="14" customFormat="1">
      <c r="A173" s="14"/>
      <c r="B173" s="248"/>
      <c r="C173" s="249"/>
      <c r="D173" s="238" t="s">
        <v>322</v>
      </c>
      <c r="E173" s="250" t="s">
        <v>19</v>
      </c>
      <c r="F173" s="251" t="s">
        <v>325</v>
      </c>
      <c r="G173" s="249"/>
      <c r="H173" s="252">
        <v>131.84999999999999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322</v>
      </c>
      <c r="AU173" s="258" t="s">
        <v>80</v>
      </c>
      <c r="AV173" s="14" t="s">
        <v>168</v>
      </c>
      <c r="AW173" s="14" t="s">
        <v>32</v>
      </c>
      <c r="AX173" s="14" t="s">
        <v>78</v>
      </c>
      <c r="AY173" s="258" t="s">
        <v>154</v>
      </c>
    </row>
    <row r="174" s="11" customFormat="1" ht="22.8" customHeight="1">
      <c r="A174" s="11"/>
      <c r="B174" s="192"/>
      <c r="C174" s="193"/>
      <c r="D174" s="194" t="s">
        <v>69</v>
      </c>
      <c r="E174" s="229" t="s">
        <v>168</v>
      </c>
      <c r="F174" s="229" t="s">
        <v>398</v>
      </c>
      <c r="G174" s="193"/>
      <c r="H174" s="193"/>
      <c r="I174" s="196"/>
      <c r="J174" s="230">
        <f>BK174</f>
        <v>0</v>
      </c>
      <c r="K174" s="193"/>
      <c r="L174" s="198"/>
      <c r="M174" s="199"/>
      <c r="N174" s="200"/>
      <c r="O174" s="200"/>
      <c r="P174" s="201">
        <f>SUM(P175:P191)</f>
        <v>0</v>
      </c>
      <c r="Q174" s="200"/>
      <c r="R174" s="201">
        <f>SUM(R175:R191)</f>
        <v>0.039715199999999999</v>
      </c>
      <c r="S174" s="200"/>
      <c r="T174" s="202">
        <f>SUM(T175:T191)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03" t="s">
        <v>78</v>
      </c>
      <c r="AT174" s="204" t="s">
        <v>69</v>
      </c>
      <c r="AU174" s="204" t="s">
        <v>78</v>
      </c>
      <c r="AY174" s="203" t="s">
        <v>154</v>
      </c>
      <c r="BK174" s="205">
        <f>SUM(BK175:BK191)</f>
        <v>0</v>
      </c>
    </row>
    <row r="175" s="2" customFormat="1" ht="16.5" customHeight="1">
      <c r="A175" s="39"/>
      <c r="B175" s="40"/>
      <c r="C175" s="206" t="s">
        <v>230</v>
      </c>
      <c r="D175" s="206" t="s">
        <v>155</v>
      </c>
      <c r="E175" s="207" t="s">
        <v>399</v>
      </c>
      <c r="F175" s="208" t="s">
        <v>400</v>
      </c>
      <c r="G175" s="209" t="s">
        <v>319</v>
      </c>
      <c r="H175" s="210">
        <v>26.370000000000001</v>
      </c>
      <c r="I175" s="211"/>
      <c r="J175" s="212">
        <f>ROUND(I175*H175,2)</f>
        <v>0</v>
      </c>
      <c r="K175" s="208" t="s">
        <v>300</v>
      </c>
      <c r="L175" s="45"/>
      <c r="M175" s="213" t="s">
        <v>19</v>
      </c>
      <c r="N175" s="214" t="s">
        <v>41</v>
      </c>
      <c r="O175" s="85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168</v>
      </c>
      <c r="AT175" s="217" t="s">
        <v>155</v>
      </c>
      <c r="AU175" s="217" t="s">
        <v>80</v>
      </c>
      <c r="AY175" s="18" t="s">
        <v>154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78</v>
      </c>
      <c r="BK175" s="218">
        <f>ROUND(I175*H175,2)</f>
        <v>0</v>
      </c>
      <c r="BL175" s="18" t="s">
        <v>168</v>
      </c>
      <c r="BM175" s="217" t="s">
        <v>401</v>
      </c>
    </row>
    <row r="176" s="2" customFormat="1">
      <c r="A176" s="39"/>
      <c r="B176" s="40"/>
      <c r="C176" s="41"/>
      <c r="D176" s="231" t="s">
        <v>302</v>
      </c>
      <c r="E176" s="41"/>
      <c r="F176" s="232" t="s">
        <v>402</v>
      </c>
      <c r="G176" s="41"/>
      <c r="H176" s="41"/>
      <c r="I176" s="233"/>
      <c r="J176" s="41"/>
      <c r="K176" s="41"/>
      <c r="L176" s="45"/>
      <c r="M176" s="234"/>
      <c r="N176" s="23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302</v>
      </c>
      <c r="AU176" s="18" t="s">
        <v>80</v>
      </c>
    </row>
    <row r="177" s="13" customFormat="1">
      <c r="A177" s="13"/>
      <c r="B177" s="236"/>
      <c r="C177" s="237"/>
      <c r="D177" s="238" t="s">
        <v>322</v>
      </c>
      <c r="E177" s="239" t="s">
        <v>19</v>
      </c>
      <c r="F177" s="240" t="s">
        <v>403</v>
      </c>
      <c r="G177" s="237"/>
      <c r="H177" s="241">
        <v>17.370000000000001</v>
      </c>
      <c r="I177" s="242"/>
      <c r="J177" s="237"/>
      <c r="K177" s="237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322</v>
      </c>
      <c r="AU177" s="247" t="s">
        <v>80</v>
      </c>
      <c r="AV177" s="13" t="s">
        <v>80</v>
      </c>
      <c r="AW177" s="13" t="s">
        <v>32</v>
      </c>
      <c r="AX177" s="13" t="s">
        <v>70</v>
      </c>
      <c r="AY177" s="247" t="s">
        <v>154</v>
      </c>
    </row>
    <row r="178" s="13" customFormat="1">
      <c r="A178" s="13"/>
      <c r="B178" s="236"/>
      <c r="C178" s="237"/>
      <c r="D178" s="238" t="s">
        <v>322</v>
      </c>
      <c r="E178" s="239" t="s">
        <v>19</v>
      </c>
      <c r="F178" s="240" t="s">
        <v>404</v>
      </c>
      <c r="G178" s="237"/>
      <c r="H178" s="241">
        <v>9</v>
      </c>
      <c r="I178" s="242"/>
      <c r="J178" s="237"/>
      <c r="K178" s="237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322</v>
      </c>
      <c r="AU178" s="247" t="s">
        <v>80</v>
      </c>
      <c r="AV178" s="13" t="s">
        <v>80</v>
      </c>
      <c r="AW178" s="13" t="s">
        <v>32</v>
      </c>
      <c r="AX178" s="13" t="s">
        <v>70</v>
      </c>
      <c r="AY178" s="247" t="s">
        <v>154</v>
      </c>
    </row>
    <row r="179" s="14" customFormat="1">
      <c r="A179" s="14"/>
      <c r="B179" s="248"/>
      <c r="C179" s="249"/>
      <c r="D179" s="238" t="s">
        <v>322</v>
      </c>
      <c r="E179" s="250" t="s">
        <v>19</v>
      </c>
      <c r="F179" s="251" t="s">
        <v>325</v>
      </c>
      <c r="G179" s="249"/>
      <c r="H179" s="252">
        <v>26.370000000000001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322</v>
      </c>
      <c r="AU179" s="258" t="s">
        <v>80</v>
      </c>
      <c r="AV179" s="14" t="s">
        <v>168</v>
      </c>
      <c r="AW179" s="14" t="s">
        <v>32</v>
      </c>
      <c r="AX179" s="14" t="s">
        <v>78</v>
      </c>
      <c r="AY179" s="258" t="s">
        <v>154</v>
      </c>
    </row>
    <row r="180" s="2" customFormat="1" ht="24.15" customHeight="1">
      <c r="A180" s="39"/>
      <c r="B180" s="40"/>
      <c r="C180" s="206" t="s">
        <v>7</v>
      </c>
      <c r="D180" s="206" t="s">
        <v>155</v>
      </c>
      <c r="E180" s="207" t="s">
        <v>405</v>
      </c>
      <c r="F180" s="208" t="s">
        <v>406</v>
      </c>
      <c r="G180" s="209" t="s">
        <v>319</v>
      </c>
      <c r="H180" s="210">
        <v>1.764</v>
      </c>
      <c r="I180" s="211"/>
      <c r="J180" s="212">
        <f>ROUND(I180*H180,2)</f>
        <v>0</v>
      </c>
      <c r="K180" s="208" t="s">
        <v>300</v>
      </c>
      <c r="L180" s="45"/>
      <c r="M180" s="213" t="s">
        <v>19</v>
      </c>
      <c r="N180" s="214" t="s">
        <v>41</v>
      </c>
      <c r="O180" s="85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168</v>
      </c>
      <c r="AT180" s="217" t="s">
        <v>155</v>
      </c>
      <c r="AU180" s="217" t="s">
        <v>80</v>
      </c>
      <c r="AY180" s="18" t="s">
        <v>154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78</v>
      </c>
      <c r="BK180" s="218">
        <f>ROUND(I180*H180,2)</f>
        <v>0</v>
      </c>
      <c r="BL180" s="18" t="s">
        <v>168</v>
      </c>
      <c r="BM180" s="217" t="s">
        <v>407</v>
      </c>
    </row>
    <row r="181" s="2" customFormat="1">
      <c r="A181" s="39"/>
      <c r="B181" s="40"/>
      <c r="C181" s="41"/>
      <c r="D181" s="231" t="s">
        <v>302</v>
      </c>
      <c r="E181" s="41"/>
      <c r="F181" s="232" t="s">
        <v>408</v>
      </c>
      <c r="G181" s="41"/>
      <c r="H181" s="41"/>
      <c r="I181" s="233"/>
      <c r="J181" s="41"/>
      <c r="K181" s="41"/>
      <c r="L181" s="45"/>
      <c r="M181" s="234"/>
      <c r="N181" s="23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302</v>
      </c>
      <c r="AU181" s="18" t="s">
        <v>80</v>
      </c>
    </row>
    <row r="182" s="13" customFormat="1">
      <c r="A182" s="13"/>
      <c r="B182" s="236"/>
      <c r="C182" s="237"/>
      <c r="D182" s="238" t="s">
        <v>322</v>
      </c>
      <c r="E182" s="239" t="s">
        <v>19</v>
      </c>
      <c r="F182" s="240" t="s">
        <v>409</v>
      </c>
      <c r="G182" s="237"/>
      <c r="H182" s="241">
        <v>1.764</v>
      </c>
      <c r="I182" s="242"/>
      <c r="J182" s="237"/>
      <c r="K182" s="237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322</v>
      </c>
      <c r="AU182" s="247" t="s">
        <v>80</v>
      </c>
      <c r="AV182" s="13" t="s">
        <v>80</v>
      </c>
      <c r="AW182" s="13" t="s">
        <v>32</v>
      </c>
      <c r="AX182" s="13" t="s">
        <v>70</v>
      </c>
      <c r="AY182" s="247" t="s">
        <v>154</v>
      </c>
    </row>
    <row r="183" s="14" customFormat="1">
      <c r="A183" s="14"/>
      <c r="B183" s="248"/>
      <c r="C183" s="249"/>
      <c r="D183" s="238" t="s">
        <v>322</v>
      </c>
      <c r="E183" s="250" t="s">
        <v>19</v>
      </c>
      <c r="F183" s="251" t="s">
        <v>325</v>
      </c>
      <c r="G183" s="249"/>
      <c r="H183" s="252">
        <v>1.764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322</v>
      </c>
      <c r="AU183" s="258" t="s">
        <v>80</v>
      </c>
      <c r="AV183" s="14" t="s">
        <v>168</v>
      </c>
      <c r="AW183" s="14" t="s">
        <v>32</v>
      </c>
      <c r="AX183" s="14" t="s">
        <v>78</v>
      </c>
      <c r="AY183" s="258" t="s">
        <v>154</v>
      </c>
    </row>
    <row r="184" s="2" customFormat="1" ht="24.15" customHeight="1">
      <c r="A184" s="39"/>
      <c r="B184" s="40"/>
      <c r="C184" s="206" t="s">
        <v>410</v>
      </c>
      <c r="D184" s="206" t="s">
        <v>155</v>
      </c>
      <c r="E184" s="207" t="s">
        <v>411</v>
      </c>
      <c r="F184" s="208" t="s">
        <v>412</v>
      </c>
      <c r="G184" s="209" t="s">
        <v>299</v>
      </c>
      <c r="H184" s="210">
        <v>5.04</v>
      </c>
      <c r="I184" s="211"/>
      <c r="J184" s="212">
        <f>ROUND(I184*H184,2)</f>
        <v>0</v>
      </c>
      <c r="K184" s="208" t="s">
        <v>300</v>
      </c>
      <c r="L184" s="45"/>
      <c r="M184" s="213" t="s">
        <v>19</v>
      </c>
      <c r="N184" s="214" t="s">
        <v>41</v>
      </c>
      <c r="O184" s="85"/>
      <c r="P184" s="215">
        <f>O184*H184</f>
        <v>0</v>
      </c>
      <c r="Q184" s="215">
        <v>0.0078799999999999999</v>
      </c>
      <c r="R184" s="215">
        <f>Q184*H184</f>
        <v>0.039715199999999999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168</v>
      </c>
      <c r="AT184" s="217" t="s">
        <v>155</v>
      </c>
      <c r="AU184" s="217" t="s">
        <v>80</v>
      </c>
      <c r="AY184" s="18" t="s">
        <v>154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78</v>
      </c>
      <c r="BK184" s="218">
        <f>ROUND(I184*H184,2)</f>
        <v>0</v>
      </c>
      <c r="BL184" s="18" t="s">
        <v>168</v>
      </c>
      <c r="BM184" s="217" t="s">
        <v>413</v>
      </c>
    </row>
    <row r="185" s="2" customFormat="1">
      <c r="A185" s="39"/>
      <c r="B185" s="40"/>
      <c r="C185" s="41"/>
      <c r="D185" s="231" t="s">
        <v>302</v>
      </c>
      <c r="E185" s="41"/>
      <c r="F185" s="232" t="s">
        <v>414</v>
      </c>
      <c r="G185" s="41"/>
      <c r="H185" s="41"/>
      <c r="I185" s="233"/>
      <c r="J185" s="41"/>
      <c r="K185" s="41"/>
      <c r="L185" s="45"/>
      <c r="M185" s="234"/>
      <c r="N185" s="23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302</v>
      </c>
      <c r="AU185" s="18" t="s">
        <v>80</v>
      </c>
    </row>
    <row r="186" s="13" customFormat="1">
      <c r="A186" s="13"/>
      <c r="B186" s="236"/>
      <c r="C186" s="237"/>
      <c r="D186" s="238" t="s">
        <v>322</v>
      </c>
      <c r="E186" s="239" t="s">
        <v>19</v>
      </c>
      <c r="F186" s="240" t="s">
        <v>415</v>
      </c>
      <c r="G186" s="237"/>
      <c r="H186" s="241">
        <v>5.04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322</v>
      </c>
      <c r="AU186" s="247" t="s">
        <v>80</v>
      </c>
      <c r="AV186" s="13" t="s">
        <v>80</v>
      </c>
      <c r="AW186" s="13" t="s">
        <v>32</v>
      </c>
      <c r="AX186" s="13" t="s">
        <v>70</v>
      </c>
      <c r="AY186" s="247" t="s">
        <v>154</v>
      </c>
    </row>
    <row r="187" s="14" customFormat="1">
      <c r="A187" s="14"/>
      <c r="B187" s="248"/>
      <c r="C187" s="249"/>
      <c r="D187" s="238" t="s">
        <v>322</v>
      </c>
      <c r="E187" s="250" t="s">
        <v>19</v>
      </c>
      <c r="F187" s="251" t="s">
        <v>325</v>
      </c>
      <c r="G187" s="249"/>
      <c r="H187" s="252">
        <v>5.04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322</v>
      </c>
      <c r="AU187" s="258" t="s">
        <v>80</v>
      </c>
      <c r="AV187" s="14" t="s">
        <v>168</v>
      </c>
      <c r="AW187" s="14" t="s">
        <v>32</v>
      </c>
      <c r="AX187" s="14" t="s">
        <v>78</v>
      </c>
      <c r="AY187" s="258" t="s">
        <v>154</v>
      </c>
    </row>
    <row r="188" s="2" customFormat="1" ht="24.15" customHeight="1">
      <c r="A188" s="39"/>
      <c r="B188" s="40"/>
      <c r="C188" s="206" t="s">
        <v>416</v>
      </c>
      <c r="D188" s="206" t="s">
        <v>155</v>
      </c>
      <c r="E188" s="207" t="s">
        <v>417</v>
      </c>
      <c r="F188" s="208" t="s">
        <v>418</v>
      </c>
      <c r="G188" s="209" t="s">
        <v>299</v>
      </c>
      <c r="H188" s="210">
        <v>5.04</v>
      </c>
      <c r="I188" s="211"/>
      <c r="J188" s="212">
        <f>ROUND(I188*H188,2)</f>
        <v>0</v>
      </c>
      <c r="K188" s="208" t="s">
        <v>300</v>
      </c>
      <c r="L188" s="45"/>
      <c r="M188" s="213" t="s">
        <v>19</v>
      </c>
      <c r="N188" s="214" t="s">
        <v>41</v>
      </c>
      <c r="O188" s="85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168</v>
      </c>
      <c r="AT188" s="217" t="s">
        <v>155</v>
      </c>
      <c r="AU188" s="217" t="s">
        <v>80</v>
      </c>
      <c r="AY188" s="18" t="s">
        <v>154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78</v>
      </c>
      <c r="BK188" s="218">
        <f>ROUND(I188*H188,2)</f>
        <v>0</v>
      </c>
      <c r="BL188" s="18" t="s">
        <v>168</v>
      </c>
      <c r="BM188" s="217" t="s">
        <v>419</v>
      </c>
    </row>
    <row r="189" s="2" customFormat="1">
      <c r="A189" s="39"/>
      <c r="B189" s="40"/>
      <c r="C189" s="41"/>
      <c r="D189" s="231" t="s">
        <v>302</v>
      </c>
      <c r="E189" s="41"/>
      <c r="F189" s="232" t="s">
        <v>420</v>
      </c>
      <c r="G189" s="41"/>
      <c r="H189" s="41"/>
      <c r="I189" s="233"/>
      <c r="J189" s="41"/>
      <c r="K189" s="41"/>
      <c r="L189" s="45"/>
      <c r="M189" s="234"/>
      <c r="N189" s="23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302</v>
      </c>
      <c r="AU189" s="18" t="s">
        <v>80</v>
      </c>
    </row>
    <row r="190" s="13" customFormat="1">
      <c r="A190" s="13"/>
      <c r="B190" s="236"/>
      <c r="C190" s="237"/>
      <c r="D190" s="238" t="s">
        <v>322</v>
      </c>
      <c r="E190" s="239" t="s">
        <v>19</v>
      </c>
      <c r="F190" s="240" t="s">
        <v>415</v>
      </c>
      <c r="G190" s="237"/>
      <c r="H190" s="241">
        <v>5.04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322</v>
      </c>
      <c r="AU190" s="247" t="s">
        <v>80</v>
      </c>
      <c r="AV190" s="13" t="s">
        <v>80</v>
      </c>
      <c r="AW190" s="13" t="s">
        <v>32</v>
      </c>
      <c r="AX190" s="13" t="s">
        <v>70</v>
      </c>
      <c r="AY190" s="247" t="s">
        <v>154</v>
      </c>
    </row>
    <row r="191" s="14" customFormat="1">
      <c r="A191" s="14"/>
      <c r="B191" s="248"/>
      <c r="C191" s="249"/>
      <c r="D191" s="238" t="s">
        <v>322</v>
      </c>
      <c r="E191" s="250" t="s">
        <v>19</v>
      </c>
      <c r="F191" s="251" t="s">
        <v>325</v>
      </c>
      <c r="G191" s="249"/>
      <c r="H191" s="252">
        <v>5.04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322</v>
      </c>
      <c r="AU191" s="258" t="s">
        <v>80</v>
      </c>
      <c r="AV191" s="14" t="s">
        <v>168</v>
      </c>
      <c r="AW191" s="14" t="s">
        <v>32</v>
      </c>
      <c r="AX191" s="14" t="s">
        <v>78</v>
      </c>
      <c r="AY191" s="258" t="s">
        <v>154</v>
      </c>
    </row>
    <row r="192" s="11" customFormat="1" ht="22.8" customHeight="1">
      <c r="A192" s="11"/>
      <c r="B192" s="192"/>
      <c r="C192" s="193"/>
      <c r="D192" s="194" t="s">
        <v>69</v>
      </c>
      <c r="E192" s="229" t="s">
        <v>183</v>
      </c>
      <c r="F192" s="229" t="s">
        <v>421</v>
      </c>
      <c r="G192" s="193"/>
      <c r="H192" s="193"/>
      <c r="I192" s="196"/>
      <c r="J192" s="230">
        <f>BK192</f>
        <v>0</v>
      </c>
      <c r="K192" s="193"/>
      <c r="L192" s="198"/>
      <c r="M192" s="199"/>
      <c r="N192" s="200"/>
      <c r="O192" s="200"/>
      <c r="P192" s="201">
        <f>SUM(P193:P224)</f>
        <v>0</v>
      </c>
      <c r="Q192" s="200"/>
      <c r="R192" s="201">
        <f>SUM(R193:R224)</f>
        <v>32.062480499999999</v>
      </c>
      <c r="S192" s="200"/>
      <c r="T192" s="202">
        <f>SUM(T193:T224)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03" t="s">
        <v>78</v>
      </c>
      <c r="AT192" s="204" t="s">
        <v>69</v>
      </c>
      <c r="AU192" s="204" t="s">
        <v>78</v>
      </c>
      <c r="AY192" s="203" t="s">
        <v>154</v>
      </c>
      <c r="BK192" s="205">
        <f>SUM(BK193:BK224)</f>
        <v>0</v>
      </c>
    </row>
    <row r="193" s="2" customFormat="1" ht="16.5" customHeight="1">
      <c r="A193" s="39"/>
      <c r="B193" s="40"/>
      <c r="C193" s="206" t="s">
        <v>422</v>
      </c>
      <c r="D193" s="206" t="s">
        <v>155</v>
      </c>
      <c r="E193" s="207" t="s">
        <v>423</v>
      </c>
      <c r="F193" s="208" t="s">
        <v>424</v>
      </c>
      <c r="G193" s="209" t="s">
        <v>310</v>
      </c>
      <c r="H193" s="210">
        <v>263.69999999999999</v>
      </c>
      <c r="I193" s="211"/>
      <c r="J193" s="212">
        <f>ROUND(I193*H193,2)</f>
        <v>0</v>
      </c>
      <c r="K193" s="208" t="s">
        <v>300</v>
      </c>
      <c r="L193" s="45"/>
      <c r="M193" s="213" t="s">
        <v>19</v>
      </c>
      <c r="N193" s="214" t="s">
        <v>41</v>
      </c>
      <c r="O193" s="85"/>
      <c r="P193" s="215">
        <f>O193*H193</f>
        <v>0</v>
      </c>
      <c r="Q193" s="215">
        <v>2.0000000000000002E-05</v>
      </c>
      <c r="R193" s="215">
        <f>Q193*H193</f>
        <v>0.005274</v>
      </c>
      <c r="S193" s="215">
        <v>0</v>
      </c>
      <c r="T193" s="21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7" t="s">
        <v>168</v>
      </c>
      <c r="AT193" s="217" t="s">
        <v>155</v>
      </c>
      <c r="AU193" s="217" t="s">
        <v>80</v>
      </c>
      <c r="AY193" s="18" t="s">
        <v>154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78</v>
      </c>
      <c r="BK193" s="218">
        <f>ROUND(I193*H193,2)</f>
        <v>0</v>
      </c>
      <c r="BL193" s="18" t="s">
        <v>168</v>
      </c>
      <c r="BM193" s="217" t="s">
        <v>425</v>
      </c>
    </row>
    <row r="194" s="2" customFormat="1">
      <c r="A194" s="39"/>
      <c r="B194" s="40"/>
      <c r="C194" s="41"/>
      <c r="D194" s="231" t="s">
        <v>302</v>
      </c>
      <c r="E194" s="41"/>
      <c r="F194" s="232" t="s">
        <v>426</v>
      </c>
      <c r="G194" s="41"/>
      <c r="H194" s="41"/>
      <c r="I194" s="233"/>
      <c r="J194" s="41"/>
      <c r="K194" s="41"/>
      <c r="L194" s="45"/>
      <c r="M194" s="234"/>
      <c r="N194" s="235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302</v>
      </c>
      <c r="AU194" s="18" t="s">
        <v>80</v>
      </c>
    </row>
    <row r="195" s="13" customFormat="1">
      <c r="A195" s="13"/>
      <c r="B195" s="236"/>
      <c r="C195" s="237"/>
      <c r="D195" s="238" t="s">
        <v>322</v>
      </c>
      <c r="E195" s="239" t="s">
        <v>19</v>
      </c>
      <c r="F195" s="240" t="s">
        <v>427</v>
      </c>
      <c r="G195" s="237"/>
      <c r="H195" s="241">
        <v>173.69999999999999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322</v>
      </c>
      <c r="AU195" s="247" t="s">
        <v>80</v>
      </c>
      <c r="AV195" s="13" t="s">
        <v>80</v>
      </c>
      <c r="AW195" s="13" t="s">
        <v>32</v>
      </c>
      <c r="AX195" s="13" t="s">
        <v>70</v>
      </c>
      <c r="AY195" s="247" t="s">
        <v>154</v>
      </c>
    </row>
    <row r="196" s="13" customFormat="1">
      <c r="A196" s="13"/>
      <c r="B196" s="236"/>
      <c r="C196" s="237"/>
      <c r="D196" s="238" t="s">
        <v>322</v>
      </c>
      <c r="E196" s="239" t="s">
        <v>19</v>
      </c>
      <c r="F196" s="240" t="s">
        <v>428</v>
      </c>
      <c r="G196" s="237"/>
      <c r="H196" s="241">
        <v>90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322</v>
      </c>
      <c r="AU196" s="247" t="s">
        <v>80</v>
      </c>
      <c r="AV196" s="13" t="s">
        <v>80</v>
      </c>
      <c r="AW196" s="13" t="s">
        <v>32</v>
      </c>
      <c r="AX196" s="13" t="s">
        <v>70</v>
      </c>
      <c r="AY196" s="247" t="s">
        <v>154</v>
      </c>
    </row>
    <row r="197" s="14" customFormat="1">
      <c r="A197" s="14"/>
      <c r="B197" s="248"/>
      <c r="C197" s="249"/>
      <c r="D197" s="238" t="s">
        <v>322</v>
      </c>
      <c r="E197" s="250" t="s">
        <v>19</v>
      </c>
      <c r="F197" s="251" t="s">
        <v>325</v>
      </c>
      <c r="G197" s="249"/>
      <c r="H197" s="252">
        <v>263.69999999999999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322</v>
      </c>
      <c r="AU197" s="258" t="s">
        <v>80</v>
      </c>
      <c r="AV197" s="14" t="s">
        <v>168</v>
      </c>
      <c r="AW197" s="14" t="s">
        <v>32</v>
      </c>
      <c r="AX197" s="14" t="s">
        <v>78</v>
      </c>
      <c r="AY197" s="258" t="s">
        <v>154</v>
      </c>
    </row>
    <row r="198" s="2" customFormat="1" ht="16.5" customHeight="1">
      <c r="A198" s="39"/>
      <c r="B198" s="40"/>
      <c r="C198" s="259" t="s">
        <v>429</v>
      </c>
      <c r="D198" s="259" t="s">
        <v>381</v>
      </c>
      <c r="E198" s="260" t="s">
        <v>430</v>
      </c>
      <c r="F198" s="261" t="s">
        <v>431</v>
      </c>
      <c r="G198" s="262" t="s">
        <v>310</v>
      </c>
      <c r="H198" s="263">
        <v>276.88499999999999</v>
      </c>
      <c r="I198" s="264"/>
      <c r="J198" s="265">
        <f>ROUND(I198*H198,2)</f>
        <v>0</v>
      </c>
      <c r="K198" s="261" t="s">
        <v>300</v>
      </c>
      <c r="L198" s="266"/>
      <c r="M198" s="267" t="s">
        <v>19</v>
      </c>
      <c r="N198" s="268" t="s">
        <v>41</v>
      </c>
      <c r="O198" s="85"/>
      <c r="P198" s="215">
        <f>O198*H198</f>
        <v>0</v>
      </c>
      <c r="Q198" s="215">
        <v>0.0129</v>
      </c>
      <c r="R198" s="215">
        <f>Q198*H198</f>
        <v>3.5718164999999997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183</v>
      </c>
      <c r="AT198" s="217" t="s">
        <v>381</v>
      </c>
      <c r="AU198" s="217" t="s">
        <v>80</v>
      </c>
      <c r="AY198" s="18" t="s">
        <v>154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78</v>
      </c>
      <c r="BK198" s="218">
        <f>ROUND(I198*H198,2)</f>
        <v>0</v>
      </c>
      <c r="BL198" s="18" t="s">
        <v>168</v>
      </c>
      <c r="BM198" s="217" t="s">
        <v>432</v>
      </c>
    </row>
    <row r="199" s="13" customFormat="1">
      <c r="A199" s="13"/>
      <c r="B199" s="236"/>
      <c r="C199" s="237"/>
      <c r="D199" s="238" t="s">
        <v>322</v>
      </c>
      <c r="E199" s="239" t="s">
        <v>19</v>
      </c>
      <c r="F199" s="240" t="s">
        <v>433</v>
      </c>
      <c r="G199" s="237"/>
      <c r="H199" s="241">
        <v>182.38499999999999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322</v>
      </c>
      <c r="AU199" s="247" t="s">
        <v>80</v>
      </c>
      <c r="AV199" s="13" t="s">
        <v>80</v>
      </c>
      <c r="AW199" s="13" t="s">
        <v>32</v>
      </c>
      <c r="AX199" s="13" t="s">
        <v>70</v>
      </c>
      <c r="AY199" s="247" t="s">
        <v>154</v>
      </c>
    </row>
    <row r="200" s="13" customFormat="1">
      <c r="A200" s="13"/>
      <c r="B200" s="236"/>
      <c r="C200" s="237"/>
      <c r="D200" s="238" t="s">
        <v>322</v>
      </c>
      <c r="E200" s="239" t="s">
        <v>19</v>
      </c>
      <c r="F200" s="240" t="s">
        <v>434</v>
      </c>
      <c r="G200" s="237"/>
      <c r="H200" s="241">
        <v>94.5</v>
      </c>
      <c r="I200" s="242"/>
      <c r="J200" s="237"/>
      <c r="K200" s="237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322</v>
      </c>
      <c r="AU200" s="247" t="s">
        <v>80</v>
      </c>
      <c r="AV200" s="13" t="s">
        <v>80</v>
      </c>
      <c r="AW200" s="13" t="s">
        <v>32</v>
      </c>
      <c r="AX200" s="13" t="s">
        <v>70</v>
      </c>
      <c r="AY200" s="247" t="s">
        <v>154</v>
      </c>
    </row>
    <row r="201" s="14" customFormat="1">
      <c r="A201" s="14"/>
      <c r="B201" s="248"/>
      <c r="C201" s="249"/>
      <c r="D201" s="238" t="s">
        <v>322</v>
      </c>
      <c r="E201" s="250" t="s">
        <v>19</v>
      </c>
      <c r="F201" s="251" t="s">
        <v>325</v>
      </c>
      <c r="G201" s="249"/>
      <c r="H201" s="252">
        <v>276.88499999999999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322</v>
      </c>
      <c r="AU201" s="258" t="s">
        <v>80</v>
      </c>
      <c r="AV201" s="14" t="s">
        <v>168</v>
      </c>
      <c r="AW201" s="14" t="s">
        <v>32</v>
      </c>
      <c r="AX201" s="14" t="s">
        <v>78</v>
      </c>
      <c r="AY201" s="258" t="s">
        <v>154</v>
      </c>
    </row>
    <row r="202" s="2" customFormat="1" ht="16.5" customHeight="1">
      <c r="A202" s="39"/>
      <c r="B202" s="40"/>
      <c r="C202" s="206" t="s">
        <v>435</v>
      </c>
      <c r="D202" s="206" t="s">
        <v>155</v>
      </c>
      <c r="E202" s="207" t="s">
        <v>436</v>
      </c>
      <c r="F202" s="208" t="s">
        <v>437</v>
      </c>
      <c r="G202" s="209" t="s">
        <v>310</v>
      </c>
      <c r="H202" s="210">
        <v>263.69999999999999</v>
      </c>
      <c r="I202" s="211"/>
      <c r="J202" s="212">
        <f>ROUND(I202*H202,2)</f>
        <v>0</v>
      </c>
      <c r="K202" s="208" t="s">
        <v>300</v>
      </c>
      <c r="L202" s="45"/>
      <c r="M202" s="213" t="s">
        <v>19</v>
      </c>
      <c r="N202" s="214" t="s">
        <v>41</v>
      </c>
      <c r="O202" s="85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7" t="s">
        <v>168</v>
      </c>
      <c r="AT202" s="217" t="s">
        <v>155</v>
      </c>
      <c r="AU202" s="217" t="s">
        <v>80</v>
      </c>
      <c r="AY202" s="18" t="s">
        <v>154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78</v>
      </c>
      <c r="BK202" s="218">
        <f>ROUND(I202*H202,2)</f>
        <v>0</v>
      </c>
      <c r="BL202" s="18" t="s">
        <v>168</v>
      </c>
      <c r="BM202" s="217" t="s">
        <v>438</v>
      </c>
    </row>
    <row r="203" s="2" customFormat="1">
      <c r="A203" s="39"/>
      <c r="B203" s="40"/>
      <c r="C203" s="41"/>
      <c r="D203" s="231" t="s">
        <v>302</v>
      </c>
      <c r="E203" s="41"/>
      <c r="F203" s="232" t="s">
        <v>439</v>
      </c>
      <c r="G203" s="41"/>
      <c r="H203" s="41"/>
      <c r="I203" s="233"/>
      <c r="J203" s="41"/>
      <c r="K203" s="41"/>
      <c r="L203" s="45"/>
      <c r="M203" s="234"/>
      <c r="N203" s="23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302</v>
      </c>
      <c r="AU203" s="18" t="s">
        <v>80</v>
      </c>
    </row>
    <row r="204" s="13" customFormat="1">
      <c r="A204" s="13"/>
      <c r="B204" s="236"/>
      <c r="C204" s="237"/>
      <c r="D204" s="238" t="s">
        <v>322</v>
      </c>
      <c r="E204" s="239" t="s">
        <v>19</v>
      </c>
      <c r="F204" s="240" t="s">
        <v>427</v>
      </c>
      <c r="G204" s="237"/>
      <c r="H204" s="241">
        <v>173.69999999999999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322</v>
      </c>
      <c r="AU204" s="247" t="s">
        <v>80</v>
      </c>
      <c r="AV204" s="13" t="s">
        <v>80</v>
      </c>
      <c r="AW204" s="13" t="s">
        <v>32</v>
      </c>
      <c r="AX204" s="13" t="s">
        <v>70</v>
      </c>
      <c r="AY204" s="247" t="s">
        <v>154</v>
      </c>
    </row>
    <row r="205" s="13" customFormat="1">
      <c r="A205" s="13"/>
      <c r="B205" s="236"/>
      <c r="C205" s="237"/>
      <c r="D205" s="238" t="s">
        <v>322</v>
      </c>
      <c r="E205" s="239" t="s">
        <v>19</v>
      </c>
      <c r="F205" s="240" t="s">
        <v>428</v>
      </c>
      <c r="G205" s="237"/>
      <c r="H205" s="241">
        <v>90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322</v>
      </c>
      <c r="AU205" s="247" t="s">
        <v>80</v>
      </c>
      <c r="AV205" s="13" t="s">
        <v>80</v>
      </c>
      <c r="AW205" s="13" t="s">
        <v>32</v>
      </c>
      <c r="AX205" s="13" t="s">
        <v>70</v>
      </c>
      <c r="AY205" s="247" t="s">
        <v>154</v>
      </c>
    </row>
    <row r="206" s="14" customFormat="1">
      <c r="A206" s="14"/>
      <c r="B206" s="248"/>
      <c r="C206" s="249"/>
      <c r="D206" s="238" t="s">
        <v>322</v>
      </c>
      <c r="E206" s="250" t="s">
        <v>19</v>
      </c>
      <c r="F206" s="251" t="s">
        <v>325</v>
      </c>
      <c r="G206" s="249"/>
      <c r="H206" s="252">
        <v>263.69999999999999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8" t="s">
        <v>322</v>
      </c>
      <c r="AU206" s="258" t="s">
        <v>80</v>
      </c>
      <c r="AV206" s="14" t="s">
        <v>168</v>
      </c>
      <c r="AW206" s="14" t="s">
        <v>32</v>
      </c>
      <c r="AX206" s="14" t="s">
        <v>78</v>
      </c>
      <c r="AY206" s="258" t="s">
        <v>154</v>
      </c>
    </row>
    <row r="207" s="2" customFormat="1" ht="16.5" customHeight="1">
      <c r="A207" s="39"/>
      <c r="B207" s="40"/>
      <c r="C207" s="206" t="s">
        <v>440</v>
      </c>
      <c r="D207" s="206" t="s">
        <v>155</v>
      </c>
      <c r="E207" s="207" t="s">
        <v>441</v>
      </c>
      <c r="F207" s="208" t="s">
        <v>442</v>
      </c>
      <c r="G207" s="209" t="s">
        <v>443</v>
      </c>
      <c r="H207" s="210">
        <v>29</v>
      </c>
      <c r="I207" s="211"/>
      <c r="J207" s="212">
        <f>ROUND(I207*H207,2)</f>
        <v>0</v>
      </c>
      <c r="K207" s="208" t="s">
        <v>300</v>
      </c>
      <c r="L207" s="45"/>
      <c r="M207" s="213" t="s">
        <v>19</v>
      </c>
      <c r="N207" s="214" t="s">
        <v>41</v>
      </c>
      <c r="O207" s="85"/>
      <c r="P207" s="215">
        <f>O207*H207</f>
        <v>0</v>
      </c>
      <c r="Q207" s="215">
        <v>0.010189999999999999</v>
      </c>
      <c r="R207" s="215">
        <f>Q207*H207</f>
        <v>0.29550999999999999</v>
      </c>
      <c r="S207" s="215">
        <v>0</v>
      </c>
      <c r="T207" s="21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168</v>
      </c>
      <c r="AT207" s="217" t="s">
        <v>155</v>
      </c>
      <c r="AU207" s="217" t="s">
        <v>80</v>
      </c>
      <c r="AY207" s="18" t="s">
        <v>154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78</v>
      </c>
      <c r="BK207" s="218">
        <f>ROUND(I207*H207,2)</f>
        <v>0</v>
      </c>
      <c r="BL207" s="18" t="s">
        <v>168</v>
      </c>
      <c r="BM207" s="217" t="s">
        <v>444</v>
      </c>
    </row>
    <row r="208" s="2" customFormat="1">
      <c r="A208" s="39"/>
      <c r="B208" s="40"/>
      <c r="C208" s="41"/>
      <c r="D208" s="231" t="s">
        <v>302</v>
      </c>
      <c r="E208" s="41"/>
      <c r="F208" s="232" t="s">
        <v>445</v>
      </c>
      <c r="G208" s="41"/>
      <c r="H208" s="41"/>
      <c r="I208" s="233"/>
      <c r="J208" s="41"/>
      <c r="K208" s="41"/>
      <c r="L208" s="45"/>
      <c r="M208" s="234"/>
      <c r="N208" s="23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302</v>
      </c>
      <c r="AU208" s="18" t="s">
        <v>80</v>
      </c>
    </row>
    <row r="209" s="2" customFormat="1" ht="16.5" customHeight="1">
      <c r="A209" s="39"/>
      <c r="B209" s="40"/>
      <c r="C209" s="259" t="s">
        <v>446</v>
      </c>
      <c r="D209" s="259" t="s">
        <v>381</v>
      </c>
      <c r="E209" s="260" t="s">
        <v>447</v>
      </c>
      <c r="F209" s="261" t="s">
        <v>448</v>
      </c>
      <c r="G209" s="262" t="s">
        <v>443</v>
      </c>
      <c r="H209" s="263">
        <v>4</v>
      </c>
      <c r="I209" s="264"/>
      <c r="J209" s="265">
        <f>ROUND(I209*H209,2)</f>
        <v>0</v>
      </c>
      <c r="K209" s="261" t="s">
        <v>300</v>
      </c>
      <c r="L209" s="266"/>
      <c r="M209" s="267" t="s">
        <v>19</v>
      </c>
      <c r="N209" s="268" t="s">
        <v>41</v>
      </c>
      <c r="O209" s="85"/>
      <c r="P209" s="215">
        <f>O209*H209</f>
        <v>0</v>
      </c>
      <c r="Q209" s="215">
        <v>0.254</v>
      </c>
      <c r="R209" s="215">
        <f>Q209*H209</f>
        <v>1.016</v>
      </c>
      <c r="S209" s="215">
        <v>0</v>
      </c>
      <c r="T209" s="21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7" t="s">
        <v>183</v>
      </c>
      <c r="AT209" s="217" t="s">
        <v>381</v>
      </c>
      <c r="AU209" s="217" t="s">
        <v>80</v>
      </c>
      <c r="AY209" s="18" t="s">
        <v>154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78</v>
      </c>
      <c r="BK209" s="218">
        <f>ROUND(I209*H209,2)</f>
        <v>0</v>
      </c>
      <c r="BL209" s="18" t="s">
        <v>168</v>
      </c>
      <c r="BM209" s="217" t="s">
        <v>449</v>
      </c>
    </row>
    <row r="210" s="2" customFormat="1" ht="16.5" customHeight="1">
      <c r="A210" s="39"/>
      <c r="B210" s="40"/>
      <c r="C210" s="259" t="s">
        <v>450</v>
      </c>
      <c r="D210" s="259" t="s">
        <v>381</v>
      </c>
      <c r="E210" s="260" t="s">
        <v>451</v>
      </c>
      <c r="F210" s="261" t="s">
        <v>452</v>
      </c>
      <c r="G210" s="262" t="s">
        <v>443</v>
      </c>
      <c r="H210" s="263">
        <v>9</v>
      </c>
      <c r="I210" s="264"/>
      <c r="J210" s="265">
        <f>ROUND(I210*H210,2)</f>
        <v>0</v>
      </c>
      <c r="K210" s="261" t="s">
        <v>300</v>
      </c>
      <c r="L210" s="266"/>
      <c r="M210" s="267" t="s">
        <v>19</v>
      </c>
      <c r="N210" s="268" t="s">
        <v>41</v>
      </c>
      <c r="O210" s="85"/>
      <c r="P210" s="215">
        <f>O210*H210</f>
        <v>0</v>
      </c>
      <c r="Q210" s="215">
        <v>0.50600000000000001</v>
      </c>
      <c r="R210" s="215">
        <f>Q210*H210</f>
        <v>4.5540000000000003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183</v>
      </c>
      <c r="AT210" s="217" t="s">
        <v>381</v>
      </c>
      <c r="AU210" s="217" t="s">
        <v>80</v>
      </c>
      <c r="AY210" s="18" t="s">
        <v>154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78</v>
      </c>
      <c r="BK210" s="218">
        <f>ROUND(I210*H210,2)</f>
        <v>0</v>
      </c>
      <c r="BL210" s="18" t="s">
        <v>168</v>
      </c>
      <c r="BM210" s="217" t="s">
        <v>453</v>
      </c>
    </row>
    <row r="211" s="2" customFormat="1" ht="16.5" customHeight="1">
      <c r="A211" s="39"/>
      <c r="B211" s="40"/>
      <c r="C211" s="259" t="s">
        <v>454</v>
      </c>
      <c r="D211" s="259" t="s">
        <v>381</v>
      </c>
      <c r="E211" s="260" t="s">
        <v>455</v>
      </c>
      <c r="F211" s="261" t="s">
        <v>456</v>
      </c>
      <c r="G211" s="262" t="s">
        <v>443</v>
      </c>
      <c r="H211" s="263">
        <v>2</v>
      </c>
      <c r="I211" s="264"/>
      <c r="J211" s="265">
        <f>ROUND(I211*H211,2)</f>
        <v>0</v>
      </c>
      <c r="K211" s="261" t="s">
        <v>300</v>
      </c>
      <c r="L211" s="266"/>
      <c r="M211" s="267" t="s">
        <v>19</v>
      </c>
      <c r="N211" s="268" t="s">
        <v>41</v>
      </c>
      <c r="O211" s="85"/>
      <c r="P211" s="215">
        <f>O211*H211</f>
        <v>0</v>
      </c>
      <c r="Q211" s="215">
        <v>0.040000000000000001</v>
      </c>
      <c r="R211" s="215">
        <f>Q211*H211</f>
        <v>0.080000000000000002</v>
      </c>
      <c r="S211" s="215">
        <v>0</v>
      </c>
      <c r="T211" s="21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7" t="s">
        <v>183</v>
      </c>
      <c r="AT211" s="217" t="s">
        <v>381</v>
      </c>
      <c r="AU211" s="217" t="s">
        <v>80</v>
      </c>
      <c r="AY211" s="18" t="s">
        <v>154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78</v>
      </c>
      <c r="BK211" s="218">
        <f>ROUND(I211*H211,2)</f>
        <v>0</v>
      </c>
      <c r="BL211" s="18" t="s">
        <v>168</v>
      </c>
      <c r="BM211" s="217" t="s">
        <v>457</v>
      </c>
    </row>
    <row r="212" s="2" customFormat="1" ht="16.5" customHeight="1">
      <c r="A212" s="39"/>
      <c r="B212" s="40"/>
      <c r="C212" s="259" t="s">
        <v>458</v>
      </c>
      <c r="D212" s="259" t="s">
        <v>381</v>
      </c>
      <c r="E212" s="260" t="s">
        <v>459</v>
      </c>
      <c r="F212" s="261" t="s">
        <v>460</v>
      </c>
      <c r="G212" s="262" t="s">
        <v>443</v>
      </c>
      <c r="H212" s="263">
        <v>12</v>
      </c>
      <c r="I212" s="264"/>
      <c r="J212" s="265">
        <f>ROUND(I212*H212,2)</f>
        <v>0</v>
      </c>
      <c r="K212" s="261" t="s">
        <v>300</v>
      </c>
      <c r="L212" s="266"/>
      <c r="M212" s="267" t="s">
        <v>19</v>
      </c>
      <c r="N212" s="268" t="s">
        <v>41</v>
      </c>
      <c r="O212" s="85"/>
      <c r="P212" s="215">
        <f>O212*H212</f>
        <v>0</v>
      </c>
      <c r="Q212" s="215">
        <v>0.068000000000000005</v>
      </c>
      <c r="R212" s="215">
        <f>Q212*H212</f>
        <v>0.81600000000000006</v>
      </c>
      <c r="S212" s="215">
        <v>0</v>
      </c>
      <c r="T212" s="21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7" t="s">
        <v>183</v>
      </c>
      <c r="AT212" s="217" t="s">
        <v>381</v>
      </c>
      <c r="AU212" s="217" t="s">
        <v>80</v>
      </c>
      <c r="AY212" s="18" t="s">
        <v>154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78</v>
      </c>
      <c r="BK212" s="218">
        <f>ROUND(I212*H212,2)</f>
        <v>0</v>
      </c>
      <c r="BL212" s="18" t="s">
        <v>168</v>
      </c>
      <c r="BM212" s="217" t="s">
        <v>461</v>
      </c>
    </row>
    <row r="213" s="2" customFormat="1" ht="16.5" customHeight="1">
      <c r="A213" s="39"/>
      <c r="B213" s="40"/>
      <c r="C213" s="259" t="s">
        <v>462</v>
      </c>
      <c r="D213" s="259" t="s">
        <v>381</v>
      </c>
      <c r="E213" s="260" t="s">
        <v>463</v>
      </c>
      <c r="F213" s="261" t="s">
        <v>464</v>
      </c>
      <c r="G213" s="262" t="s">
        <v>443</v>
      </c>
      <c r="H213" s="263">
        <v>2</v>
      </c>
      <c r="I213" s="264"/>
      <c r="J213" s="265">
        <f>ROUND(I213*H213,2)</f>
        <v>0</v>
      </c>
      <c r="K213" s="261" t="s">
        <v>300</v>
      </c>
      <c r="L213" s="266"/>
      <c r="M213" s="267" t="s">
        <v>19</v>
      </c>
      <c r="N213" s="268" t="s">
        <v>41</v>
      </c>
      <c r="O213" s="85"/>
      <c r="P213" s="215">
        <f>O213*H213</f>
        <v>0</v>
      </c>
      <c r="Q213" s="215">
        <v>0.081000000000000003</v>
      </c>
      <c r="R213" s="215">
        <f>Q213*H213</f>
        <v>0.16200000000000001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183</v>
      </c>
      <c r="AT213" s="217" t="s">
        <v>381</v>
      </c>
      <c r="AU213" s="217" t="s">
        <v>80</v>
      </c>
      <c r="AY213" s="18" t="s">
        <v>154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78</v>
      </c>
      <c r="BK213" s="218">
        <f>ROUND(I213*H213,2)</f>
        <v>0</v>
      </c>
      <c r="BL213" s="18" t="s">
        <v>168</v>
      </c>
      <c r="BM213" s="217" t="s">
        <v>465</v>
      </c>
    </row>
    <row r="214" s="2" customFormat="1" ht="16.5" customHeight="1">
      <c r="A214" s="39"/>
      <c r="B214" s="40"/>
      <c r="C214" s="259" t="s">
        <v>466</v>
      </c>
      <c r="D214" s="259" t="s">
        <v>381</v>
      </c>
      <c r="E214" s="260" t="s">
        <v>467</v>
      </c>
      <c r="F214" s="261" t="s">
        <v>468</v>
      </c>
      <c r="G214" s="262" t="s">
        <v>443</v>
      </c>
      <c r="H214" s="263">
        <v>22</v>
      </c>
      <c r="I214" s="264"/>
      <c r="J214" s="265">
        <f>ROUND(I214*H214,2)</f>
        <v>0</v>
      </c>
      <c r="K214" s="261" t="s">
        <v>300</v>
      </c>
      <c r="L214" s="266"/>
      <c r="M214" s="267" t="s">
        <v>19</v>
      </c>
      <c r="N214" s="268" t="s">
        <v>41</v>
      </c>
      <c r="O214" s="85"/>
      <c r="P214" s="215">
        <f>O214*H214</f>
        <v>0</v>
      </c>
      <c r="Q214" s="215">
        <v>0.002</v>
      </c>
      <c r="R214" s="215">
        <f>Q214*H214</f>
        <v>0.043999999999999997</v>
      </c>
      <c r="S214" s="215">
        <v>0</v>
      </c>
      <c r="T214" s="21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7" t="s">
        <v>183</v>
      </c>
      <c r="AT214" s="217" t="s">
        <v>381</v>
      </c>
      <c r="AU214" s="217" t="s">
        <v>80</v>
      </c>
      <c r="AY214" s="18" t="s">
        <v>154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78</v>
      </c>
      <c r="BK214" s="218">
        <f>ROUND(I214*H214,2)</f>
        <v>0</v>
      </c>
      <c r="BL214" s="18" t="s">
        <v>168</v>
      </c>
      <c r="BM214" s="217" t="s">
        <v>469</v>
      </c>
    </row>
    <row r="215" s="2" customFormat="1" ht="16.5" customHeight="1">
      <c r="A215" s="39"/>
      <c r="B215" s="40"/>
      <c r="C215" s="206" t="s">
        <v>470</v>
      </c>
      <c r="D215" s="206" t="s">
        <v>155</v>
      </c>
      <c r="E215" s="207" t="s">
        <v>471</v>
      </c>
      <c r="F215" s="208" t="s">
        <v>472</v>
      </c>
      <c r="G215" s="209" t="s">
        <v>443</v>
      </c>
      <c r="H215" s="210">
        <v>9</v>
      </c>
      <c r="I215" s="211"/>
      <c r="J215" s="212">
        <f>ROUND(I215*H215,2)</f>
        <v>0</v>
      </c>
      <c r="K215" s="208" t="s">
        <v>300</v>
      </c>
      <c r="L215" s="45"/>
      <c r="M215" s="213" t="s">
        <v>19</v>
      </c>
      <c r="N215" s="214" t="s">
        <v>41</v>
      </c>
      <c r="O215" s="85"/>
      <c r="P215" s="215">
        <f>O215*H215</f>
        <v>0</v>
      </c>
      <c r="Q215" s="215">
        <v>0.01248</v>
      </c>
      <c r="R215" s="215">
        <f>Q215*H215</f>
        <v>0.11232</v>
      </c>
      <c r="S215" s="215">
        <v>0</v>
      </c>
      <c r="T215" s="21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7" t="s">
        <v>168</v>
      </c>
      <c r="AT215" s="217" t="s">
        <v>155</v>
      </c>
      <c r="AU215" s="217" t="s">
        <v>80</v>
      </c>
      <c r="AY215" s="18" t="s">
        <v>154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78</v>
      </c>
      <c r="BK215" s="218">
        <f>ROUND(I215*H215,2)</f>
        <v>0</v>
      </c>
      <c r="BL215" s="18" t="s">
        <v>168</v>
      </c>
      <c r="BM215" s="217" t="s">
        <v>473</v>
      </c>
    </row>
    <row r="216" s="2" customFormat="1">
      <c r="A216" s="39"/>
      <c r="B216" s="40"/>
      <c r="C216" s="41"/>
      <c r="D216" s="231" t="s">
        <v>302</v>
      </c>
      <c r="E216" s="41"/>
      <c r="F216" s="232" t="s">
        <v>474</v>
      </c>
      <c r="G216" s="41"/>
      <c r="H216" s="41"/>
      <c r="I216" s="233"/>
      <c r="J216" s="41"/>
      <c r="K216" s="41"/>
      <c r="L216" s="45"/>
      <c r="M216" s="234"/>
      <c r="N216" s="23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302</v>
      </c>
      <c r="AU216" s="18" t="s">
        <v>80</v>
      </c>
    </row>
    <row r="217" s="2" customFormat="1" ht="16.5" customHeight="1">
      <c r="A217" s="39"/>
      <c r="B217" s="40"/>
      <c r="C217" s="259" t="s">
        <v>475</v>
      </c>
      <c r="D217" s="259" t="s">
        <v>381</v>
      </c>
      <c r="E217" s="260" t="s">
        <v>476</v>
      </c>
      <c r="F217" s="261" t="s">
        <v>477</v>
      </c>
      <c r="G217" s="262" t="s">
        <v>443</v>
      </c>
      <c r="H217" s="263">
        <v>9</v>
      </c>
      <c r="I217" s="264"/>
      <c r="J217" s="265">
        <f>ROUND(I217*H217,2)</f>
        <v>0</v>
      </c>
      <c r="K217" s="261" t="s">
        <v>300</v>
      </c>
      <c r="L217" s="266"/>
      <c r="M217" s="267" t="s">
        <v>19</v>
      </c>
      <c r="N217" s="268" t="s">
        <v>41</v>
      </c>
      <c r="O217" s="85"/>
      <c r="P217" s="215">
        <f>O217*H217</f>
        <v>0</v>
      </c>
      <c r="Q217" s="215">
        <v>0.54800000000000004</v>
      </c>
      <c r="R217" s="215">
        <f>Q217*H217</f>
        <v>4.9320000000000004</v>
      </c>
      <c r="S217" s="215">
        <v>0</v>
      </c>
      <c r="T217" s="21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7" t="s">
        <v>183</v>
      </c>
      <c r="AT217" s="217" t="s">
        <v>381</v>
      </c>
      <c r="AU217" s="217" t="s">
        <v>80</v>
      </c>
      <c r="AY217" s="18" t="s">
        <v>154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8" t="s">
        <v>78</v>
      </c>
      <c r="BK217" s="218">
        <f>ROUND(I217*H217,2)</f>
        <v>0</v>
      </c>
      <c r="BL217" s="18" t="s">
        <v>168</v>
      </c>
      <c r="BM217" s="217" t="s">
        <v>478</v>
      </c>
    </row>
    <row r="218" s="2" customFormat="1" ht="16.5" customHeight="1">
      <c r="A218" s="39"/>
      <c r="B218" s="40"/>
      <c r="C218" s="206" t="s">
        <v>479</v>
      </c>
      <c r="D218" s="206" t="s">
        <v>155</v>
      </c>
      <c r="E218" s="207" t="s">
        <v>480</v>
      </c>
      <c r="F218" s="208" t="s">
        <v>481</v>
      </c>
      <c r="G218" s="209" t="s">
        <v>443</v>
      </c>
      <c r="H218" s="210">
        <v>9</v>
      </c>
      <c r="I218" s="211"/>
      <c r="J218" s="212">
        <f>ROUND(I218*H218,2)</f>
        <v>0</v>
      </c>
      <c r="K218" s="208" t="s">
        <v>300</v>
      </c>
      <c r="L218" s="45"/>
      <c r="M218" s="213" t="s">
        <v>19</v>
      </c>
      <c r="N218" s="214" t="s">
        <v>41</v>
      </c>
      <c r="O218" s="85"/>
      <c r="P218" s="215">
        <f>O218*H218</f>
        <v>0</v>
      </c>
      <c r="Q218" s="215">
        <v>0.028539999999999999</v>
      </c>
      <c r="R218" s="215">
        <f>Q218*H218</f>
        <v>0.25685999999999998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168</v>
      </c>
      <c r="AT218" s="217" t="s">
        <v>155</v>
      </c>
      <c r="AU218" s="217" t="s">
        <v>80</v>
      </c>
      <c r="AY218" s="18" t="s">
        <v>154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78</v>
      </c>
      <c r="BK218" s="218">
        <f>ROUND(I218*H218,2)</f>
        <v>0</v>
      </c>
      <c r="BL218" s="18" t="s">
        <v>168</v>
      </c>
      <c r="BM218" s="217" t="s">
        <v>482</v>
      </c>
    </row>
    <row r="219" s="2" customFormat="1">
      <c r="A219" s="39"/>
      <c r="B219" s="40"/>
      <c r="C219" s="41"/>
      <c r="D219" s="231" t="s">
        <v>302</v>
      </c>
      <c r="E219" s="41"/>
      <c r="F219" s="232" t="s">
        <v>483</v>
      </c>
      <c r="G219" s="41"/>
      <c r="H219" s="41"/>
      <c r="I219" s="233"/>
      <c r="J219" s="41"/>
      <c r="K219" s="41"/>
      <c r="L219" s="45"/>
      <c r="M219" s="234"/>
      <c r="N219" s="23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302</v>
      </c>
      <c r="AU219" s="18" t="s">
        <v>80</v>
      </c>
    </row>
    <row r="220" s="2" customFormat="1" ht="16.5" customHeight="1">
      <c r="A220" s="39"/>
      <c r="B220" s="40"/>
      <c r="C220" s="259" t="s">
        <v>484</v>
      </c>
      <c r="D220" s="259" t="s">
        <v>381</v>
      </c>
      <c r="E220" s="260" t="s">
        <v>485</v>
      </c>
      <c r="F220" s="261" t="s">
        <v>486</v>
      </c>
      <c r="G220" s="262" t="s">
        <v>443</v>
      </c>
      <c r="H220" s="263">
        <v>8</v>
      </c>
      <c r="I220" s="264"/>
      <c r="J220" s="265">
        <f>ROUND(I220*H220,2)</f>
        <v>0</v>
      </c>
      <c r="K220" s="261" t="s">
        <v>300</v>
      </c>
      <c r="L220" s="266"/>
      <c r="M220" s="267" t="s">
        <v>19</v>
      </c>
      <c r="N220" s="268" t="s">
        <v>41</v>
      </c>
      <c r="O220" s="85"/>
      <c r="P220" s="215">
        <f>O220*H220</f>
        <v>0</v>
      </c>
      <c r="Q220" s="215">
        <v>1.6000000000000001</v>
      </c>
      <c r="R220" s="215">
        <f>Q220*H220</f>
        <v>12.800000000000001</v>
      </c>
      <c r="S220" s="215">
        <v>0</v>
      </c>
      <c r="T220" s="21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7" t="s">
        <v>183</v>
      </c>
      <c r="AT220" s="217" t="s">
        <v>381</v>
      </c>
      <c r="AU220" s="217" t="s">
        <v>80</v>
      </c>
      <c r="AY220" s="18" t="s">
        <v>154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78</v>
      </c>
      <c r="BK220" s="218">
        <f>ROUND(I220*H220,2)</f>
        <v>0</v>
      </c>
      <c r="BL220" s="18" t="s">
        <v>168</v>
      </c>
      <c r="BM220" s="217" t="s">
        <v>487</v>
      </c>
    </row>
    <row r="221" s="2" customFormat="1" ht="16.5" customHeight="1">
      <c r="A221" s="39"/>
      <c r="B221" s="40"/>
      <c r="C221" s="259" t="s">
        <v>488</v>
      </c>
      <c r="D221" s="259" t="s">
        <v>381</v>
      </c>
      <c r="E221" s="260" t="s">
        <v>489</v>
      </c>
      <c r="F221" s="261" t="s">
        <v>490</v>
      </c>
      <c r="G221" s="262" t="s">
        <v>443</v>
      </c>
      <c r="H221" s="263">
        <v>1</v>
      </c>
      <c r="I221" s="264"/>
      <c r="J221" s="265">
        <f>ROUND(I221*H221,2)</f>
        <v>0</v>
      </c>
      <c r="K221" s="261" t="s">
        <v>300</v>
      </c>
      <c r="L221" s="266"/>
      <c r="M221" s="267" t="s">
        <v>19</v>
      </c>
      <c r="N221" s="268" t="s">
        <v>41</v>
      </c>
      <c r="O221" s="85"/>
      <c r="P221" s="215">
        <f>O221*H221</f>
        <v>0</v>
      </c>
      <c r="Q221" s="215">
        <v>2.1000000000000001</v>
      </c>
      <c r="R221" s="215">
        <f>Q221*H221</f>
        <v>2.1000000000000001</v>
      </c>
      <c r="S221" s="215">
        <v>0</v>
      </c>
      <c r="T221" s="21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7" t="s">
        <v>183</v>
      </c>
      <c r="AT221" s="217" t="s">
        <v>381</v>
      </c>
      <c r="AU221" s="217" t="s">
        <v>80</v>
      </c>
      <c r="AY221" s="18" t="s">
        <v>154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78</v>
      </c>
      <c r="BK221" s="218">
        <f>ROUND(I221*H221,2)</f>
        <v>0</v>
      </c>
      <c r="BL221" s="18" t="s">
        <v>168</v>
      </c>
      <c r="BM221" s="217" t="s">
        <v>491</v>
      </c>
    </row>
    <row r="222" s="2" customFormat="1" ht="24.15" customHeight="1">
      <c r="A222" s="39"/>
      <c r="B222" s="40"/>
      <c r="C222" s="206" t="s">
        <v>492</v>
      </c>
      <c r="D222" s="206" t="s">
        <v>155</v>
      </c>
      <c r="E222" s="207" t="s">
        <v>493</v>
      </c>
      <c r="F222" s="208" t="s">
        <v>494</v>
      </c>
      <c r="G222" s="209" t="s">
        <v>443</v>
      </c>
      <c r="H222" s="210">
        <v>9</v>
      </c>
      <c r="I222" s="211"/>
      <c r="J222" s="212">
        <f>ROUND(I222*H222,2)</f>
        <v>0</v>
      </c>
      <c r="K222" s="208" t="s">
        <v>300</v>
      </c>
      <c r="L222" s="45"/>
      <c r="M222" s="213" t="s">
        <v>19</v>
      </c>
      <c r="N222" s="214" t="s">
        <v>41</v>
      </c>
      <c r="O222" s="85"/>
      <c r="P222" s="215">
        <f>O222*H222</f>
        <v>0</v>
      </c>
      <c r="Q222" s="215">
        <v>0.089999999999999997</v>
      </c>
      <c r="R222" s="215">
        <f>Q222*H222</f>
        <v>0.80999999999999994</v>
      </c>
      <c r="S222" s="215">
        <v>0</v>
      </c>
      <c r="T222" s="21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7" t="s">
        <v>168</v>
      </c>
      <c r="AT222" s="217" t="s">
        <v>155</v>
      </c>
      <c r="AU222" s="217" t="s">
        <v>80</v>
      </c>
      <c r="AY222" s="18" t="s">
        <v>154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78</v>
      </c>
      <c r="BK222" s="218">
        <f>ROUND(I222*H222,2)</f>
        <v>0</v>
      </c>
      <c r="BL222" s="18" t="s">
        <v>168</v>
      </c>
      <c r="BM222" s="217" t="s">
        <v>495</v>
      </c>
    </row>
    <row r="223" s="2" customFormat="1">
      <c r="A223" s="39"/>
      <c r="B223" s="40"/>
      <c r="C223" s="41"/>
      <c r="D223" s="231" t="s">
        <v>302</v>
      </c>
      <c r="E223" s="41"/>
      <c r="F223" s="232" t="s">
        <v>496</v>
      </c>
      <c r="G223" s="41"/>
      <c r="H223" s="41"/>
      <c r="I223" s="233"/>
      <c r="J223" s="41"/>
      <c r="K223" s="41"/>
      <c r="L223" s="45"/>
      <c r="M223" s="234"/>
      <c r="N223" s="23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302</v>
      </c>
      <c r="AU223" s="18" t="s">
        <v>80</v>
      </c>
    </row>
    <row r="224" s="2" customFormat="1" ht="16.5" customHeight="1">
      <c r="A224" s="39"/>
      <c r="B224" s="40"/>
      <c r="C224" s="259" t="s">
        <v>497</v>
      </c>
      <c r="D224" s="259" t="s">
        <v>381</v>
      </c>
      <c r="E224" s="260" t="s">
        <v>498</v>
      </c>
      <c r="F224" s="261" t="s">
        <v>499</v>
      </c>
      <c r="G224" s="262" t="s">
        <v>443</v>
      </c>
      <c r="H224" s="263">
        <v>9</v>
      </c>
      <c r="I224" s="264"/>
      <c r="J224" s="265">
        <f>ROUND(I224*H224,2)</f>
        <v>0</v>
      </c>
      <c r="K224" s="261" t="s">
        <v>300</v>
      </c>
      <c r="L224" s="266"/>
      <c r="M224" s="267" t="s">
        <v>19</v>
      </c>
      <c r="N224" s="268" t="s">
        <v>41</v>
      </c>
      <c r="O224" s="85"/>
      <c r="P224" s="215">
        <f>O224*H224</f>
        <v>0</v>
      </c>
      <c r="Q224" s="215">
        <v>0.056300000000000003</v>
      </c>
      <c r="R224" s="215">
        <f>Q224*H224</f>
        <v>0.50670000000000004</v>
      </c>
      <c r="S224" s="215">
        <v>0</v>
      </c>
      <c r="T224" s="21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7" t="s">
        <v>183</v>
      </c>
      <c r="AT224" s="217" t="s">
        <v>381</v>
      </c>
      <c r="AU224" s="217" t="s">
        <v>80</v>
      </c>
      <c r="AY224" s="18" t="s">
        <v>154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78</v>
      </c>
      <c r="BK224" s="218">
        <f>ROUND(I224*H224,2)</f>
        <v>0</v>
      </c>
      <c r="BL224" s="18" t="s">
        <v>168</v>
      </c>
      <c r="BM224" s="217" t="s">
        <v>500</v>
      </c>
    </row>
    <row r="225" s="11" customFormat="1" ht="22.8" customHeight="1">
      <c r="A225" s="11"/>
      <c r="B225" s="192"/>
      <c r="C225" s="193"/>
      <c r="D225" s="194" t="s">
        <v>69</v>
      </c>
      <c r="E225" s="229" t="s">
        <v>501</v>
      </c>
      <c r="F225" s="229" t="s">
        <v>502</v>
      </c>
      <c r="G225" s="193"/>
      <c r="H225" s="193"/>
      <c r="I225" s="196"/>
      <c r="J225" s="230">
        <f>BK225</f>
        <v>0</v>
      </c>
      <c r="K225" s="193"/>
      <c r="L225" s="198"/>
      <c r="M225" s="199"/>
      <c r="N225" s="200"/>
      <c r="O225" s="200"/>
      <c r="P225" s="201">
        <f>SUM(P226:P234)</f>
        <v>0</v>
      </c>
      <c r="Q225" s="200"/>
      <c r="R225" s="201">
        <f>SUM(R226:R234)</f>
        <v>0</v>
      </c>
      <c r="S225" s="200"/>
      <c r="T225" s="202">
        <f>SUM(T226:T234)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03" t="s">
        <v>78</v>
      </c>
      <c r="AT225" s="204" t="s">
        <v>69</v>
      </c>
      <c r="AU225" s="204" t="s">
        <v>78</v>
      </c>
      <c r="AY225" s="203" t="s">
        <v>154</v>
      </c>
      <c r="BK225" s="205">
        <f>SUM(BK226:BK234)</f>
        <v>0</v>
      </c>
    </row>
    <row r="226" s="2" customFormat="1" ht="21.75" customHeight="1">
      <c r="A226" s="39"/>
      <c r="B226" s="40"/>
      <c r="C226" s="206" t="s">
        <v>503</v>
      </c>
      <c r="D226" s="206" t="s">
        <v>155</v>
      </c>
      <c r="E226" s="207" t="s">
        <v>504</v>
      </c>
      <c r="F226" s="208" t="s">
        <v>505</v>
      </c>
      <c r="G226" s="209" t="s">
        <v>384</v>
      </c>
      <c r="H226" s="210">
        <v>6.5999999999999996</v>
      </c>
      <c r="I226" s="211"/>
      <c r="J226" s="212">
        <f>ROUND(I226*H226,2)</f>
        <v>0</v>
      </c>
      <c r="K226" s="208" t="s">
        <v>300</v>
      </c>
      <c r="L226" s="45"/>
      <c r="M226" s="213" t="s">
        <v>19</v>
      </c>
      <c r="N226" s="214" t="s">
        <v>41</v>
      </c>
      <c r="O226" s="85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7" t="s">
        <v>168</v>
      </c>
      <c r="AT226" s="217" t="s">
        <v>155</v>
      </c>
      <c r="AU226" s="217" t="s">
        <v>80</v>
      </c>
      <c r="AY226" s="18" t="s">
        <v>154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78</v>
      </c>
      <c r="BK226" s="218">
        <f>ROUND(I226*H226,2)</f>
        <v>0</v>
      </c>
      <c r="BL226" s="18" t="s">
        <v>168</v>
      </c>
      <c r="BM226" s="217" t="s">
        <v>506</v>
      </c>
    </row>
    <row r="227" s="2" customFormat="1">
      <c r="A227" s="39"/>
      <c r="B227" s="40"/>
      <c r="C227" s="41"/>
      <c r="D227" s="231" t="s">
        <v>302</v>
      </c>
      <c r="E227" s="41"/>
      <c r="F227" s="232" t="s">
        <v>507</v>
      </c>
      <c r="G227" s="41"/>
      <c r="H227" s="41"/>
      <c r="I227" s="233"/>
      <c r="J227" s="41"/>
      <c r="K227" s="41"/>
      <c r="L227" s="45"/>
      <c r="M227" s="234"/>
      <c r="N227" s="23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302</v>
      </c>
      <c r="AU227" s="18" t="s">
        <v>80</v>
      </c>
    </row>
    <row r="228" s="2" customFormat="1" ht="24.15" customHeight="1">
      <c r="A228" s="39"/>
      <c r="B228" s="40"/>
      <c r="C228" s="206" t="s">
        <v>508</v>
      </c>
      <c r="D228" s="206" t="s">
        <v>155</v>
      </c>
      <c r="E228" s="207" t="s">
        <v>509</v>
      </c>
      <c r="F228" s="208" t="s">
        <v>510</v>
      </c>
      <c r="G228" s="209" t="s">
        <v>384</v>
      </c>
      <c r="H228" s="210">
        <v>6.5999999999999996</v>
      </c>
      <c r="I228" s="211"/>
      <c r="J228" s="212">
        <f>ROUND(I228*H228,2)</f>
        <v>0</v>
      </c>
      <c r="K228" s="208" t="s">
        <v>300</v>
      </c>
      <c r="L228" s="45"/>
      <c r="M228" s="213" t="s">
        <v>19</v>
      </c>
      <c r="N228" s="214" t="s">
        <v>41</v>
      </c>
      <c r="O228" s="85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168</v>
      </c>
      <c r="AT228" s="217" t="s">
        <v>155</v>
      </c>
      <c r="AU228" s="217" t="s">
        <v>80</v>
      </c>
      <c r="AY228" s="18" t="s">
        <v>154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78</v>
      </c>
      <c r="BK228" s="218">
        <f>ROUND(I228*H228,2)</f>
        <v>0</v>
      </c>
      <c r="BL228" s="18" t="s">
        <v>168</v>
      </c>
      <c r="BM228" s="217" t="s">
        <v>511</v>
      </c>
    </row>
    <row r="229" s="2" customFormat="1">
      <c r="A229" s="39"/>
      <c r="B229" s="40"/>
      <c r="C229" s="41"/>
      <c r="D229" s="231" t="s">
        <v>302</v>
      </c>
      <c r="E229" s="41"/>
      <c r="F229" s="232" t="s">
        <v>512</v>
      </c>
      <c r="G229" s="41"/>
      <c r="H229" s="41"/>
      <c r="I229" s="233"/>
      <c r="J229" s="41"/>
      <c r="K229" s="41"/>
      <c r="L229" s="45"/>
      <c r="M229" s="234"/>
      <c r="N229" s="23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302</v>
      </c>
      <c r="AU229" s="18" t="s">
        <v>80</v>
      </c>
    </row>
    <row r="230" s="2" customFormat="1" ht="24.15" customHeight="1">
      <c r="A230" s="39"/>
      <c r="B230" s="40"/>
      <c r="C230" s="206" t="s">
        <v>513</v>
      </c>
      <c r="D230" s="206" t="s">
        <v>155</v>
      </c>
      <c r="E230" s="207" t="s">
        <v>514</v>
      </c>
      <c r="F230" s="208" t="s">
        <v>515</v>
      </c>
      <c r="G230" s="209" t="s">
        <v>384</v>
      </c>
      <c r="H230" s="210">
        <v>59.399999999999999</v>
      </c>
      <c r="I230" s="211"/>
      <c r="J230" s="212">
        <f>ROUND(I230*H230,2)</f>
        <v>0</v>
      </c>
      <c r="K230" s="208" t="s">
        <v>300</v>
      </c>
      <c r="L230" s="45"/>
      <c r="M230" s="213" t="s">
        <v>19</v>
      </c>
      <c r="N230" s="214" t="s">
        <v>41</v>
      </c>
      <c r="O230" s="85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7" t="s">
        <v>168</v>
      </c>
      <c r="AT230" s="217" t="s">
        <v>155</v>
      </c>
      <c r="AU230" s="217" t="s">
        <v>80</v>
      </c>
      <c r="AY230" s="18" t="s">
        <v>154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78</v>
      </c>
      <c r="BK230" s="218">
        <f>ROUND(I230*H230,2)</f>
        <v>0</v>
      </c>
      <c r="BL230" s="18" t="s">
        <v>168</v>
      </c>
      <c r="BM230" s="217" t="s">
        <v>516</v>
      </c>
    </row>
    <row r="231" s="2" customFormat="1">
      <c r="A231" s="39"/>
      <c r="B231" s="40"/>
      <c r="C231" s="41"/>
      <c r="D231" s="231" t="s">
        <v>302</v>
      </c>
      <c r="E231" s="41"/>
      <c r="F231" s="232" t="s">
        <v>517</v>
      </c>
      <c r="G231" s="41"/>
      <c r="H231" s="41"/>
      <c r="I231" s="233"/>
      <c r="J231" s="41"/>
      <c r="K231" s="41"/>
      <c r="L231" s="45"/>
      <c r="M231" s="234"/>
      <c r="N231" s="23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302</v>
      </c>
      <c r="AU231" s="18" t="s">
        <v>80</v>
      </c>
    </row>
    <row r="232" s="13" customFormat="1">
      <c r="A232" s="13"/>
      <c r="B232" s="236"/>
      <c r="C232" s="237"/>
      <c r="D232" s="238" t="s">
        <v>322</v>
      </c>
      <c r="E232" s="237"/>
      <c r="F232" s="240" t="s">
        <v>518</v>
      </c>
      <c r="G232" s="237"/>
      <c r="H232" s="241">
        <v>59.399999999999999</v>
      </c>
      <c r="I232" s="242"/>
      <c r="J232" s="237"/>
      <c r="K232" s="237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322</v>
      </c>
      <c r="AU232" s="247" t="s">
        <v>80</v>
      </c>
      <c r="AV232" s="13" t="s">
        <v>80</v>
      </c>
      <c r="AW232" s="13" t="s">
        <v>4</v>
      </c>
      <c r="AX232" s="13" t="s">
        <v>78</v>
      </c>
      <c r="AY232" s="247" t="s">
        <v>154</v>
      </c>
    </row>
    <row r="233" s="2" customFormat="1" ht="24.15" customHeight="1">
      <c r="A233" s="39"/>
      <c r="B233" s="40"/>
      <c r="C233" s="206" t="s">
        <v>519</v>
      </c>
      <c r="D233" s="206" t="s">
        <v>155</v>
      </c>
      <c r="E233" s="207" t="s">
        <v>520</v>
      </c>
      <c r="F233" s="208" t="s">
        <v>521</v>
      </c>
      <c r="G233" s="209" t="s">
        <v>384</v>
      </c>
      <c r="H233" s="210">
        <v>6.5999999999999996</v>
      </c>
      <c r="I233" s="211"/>
      <c r="J233" s="212">
        <f>ROUND(I233*H233,2)</f>
        <v>0</v>
      </c>
      <c r="K233" s="208" t="s">
        <v>300</v>
      </c>
      <c r="L233" s="45"/>
      <c r="M233" s="213" t="s">
        <v>19</v>
      </c>
      <c r="N233" s="214" t="s">
        <v>41</v>
      </c>
      <c r="O233" s="85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7" t="s">
        <v>168</v>
      </c>
      <c r="AT233" s="217" t="s">
        <v>155</v>
      </c>
      <c r="AU233" s="217" t="s">
        <v>80</v>
      </c>
      <c r="AY233" s="18" t="s">
        <v>154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78</v>
      </c>
      <c r="BK233" s="218">
        <f>ROUND(I233*H233,2)</f>
        <v>0</v>
      </c>
      <c r="BL233" s="18" t="s">
        <v>168</v>
      </c>
      <c r="BM233" s="217" t="s">
        <v>522</v>
      </c>
    </row>
    <row r="234" s="2" customFormat="1">
      <c r="A234" s="39"/>
      <c r="B234" s="40"/>
      <c r="C234" s="41"/>
      <c r="D234" s="231" t="s">
        <v>302</v>
      </c>
      <c r="E234" s="41"/>
      <c r="F234" s="232" t="s">
        <v>523</v>
      </c>
      <c r="G234" s="41"/>
      <c r="H234" s="41"/>
      <c r="I234" s="233"/>
      <c r="J234" s="41"/>
      <c r="K234" s="41"/>
      <c r="L234" s="45"/>
      <c r="M234" s="234"/>
      <c r="N234" s="23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302</v>
      </c>
      <c r="AU234" s="18" t="s">
        <v>80</v>
      </c>
    </row>
    <row r="235" s="11" customFormat="1" ht="22.8" customHeight="1">
      <c r="A235" s="11"/>
      <c r="B235" s="192"/>
      <c r="C235" s="193"/>
      <c r="D235" s="194" t="s">
        <v>69</v>
      </c>
      <c r="E235" s="229" t="s">
        <v>524</v>
      </c>
      <c r="F235" s="229" t="s">
        <v>525</v>
      </c>
      <c r="G235" s="193"/>
      <c r="H235" s="193"/>
      <c r="I235" s="196"/>
      <c r="J235" s="230">
        <f>BK235</f>
        <v>0</v>
      </c>
      <c r="K235" s="193"/>
      <c r="L235" s="198"/>
      <c r="M235" s="199"/>
      <c r="N235" s="200"/>
      <c r="O235" s="200"/>
      <c r="P235" s="201">
        <f>SUM(P236:P237)</f>
        <v>0</v>
      </c>
      <c r="Q235" s="200"/>
      <c r="R235" s="201">
        <f>SUM(R236:R237)</f>
        <v>0</v>
      </c>
      <c r="S235" s="200"/>
      <c r="T235" s="202">
        <f>SUM(T236:T237)</f>
        <v>0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R235" s="203" t="s">
        <v>78</v>
      </c>
      <c r="AT235" s="204" t="s">
        <v>69</v>
      </c>
      <c r="AU235" s="204" t="s">
        <v>78</v>
      </c>
      <c r="AY235" s="203" t="s">
        <v>154</v>
      </c>
      <c r="BK235" s="205">
        <f>SUM(BK236:BK237)</f>
        <v>0</v>
      </c>
    </row>
    <row r="236" s="2" customFormat="1" ht="24.15" customHeight="1">
      <c r="A236" s="39"/>
      <c r="B236" s="40"/>
      <c r="C236" s="206" t="s">
        <v>526</v>
      </c>
      <c r="D236" s="206" t="s">
        <v>155</v>
      </c>
      <c r="E236" s="207" t="s">
        <v>527</v>
      </c>
      <c r="F236" s="208" t="s">
        <v>528</v>
      </c>
      <c r="G236" s="209" t="s">
        <v>384</v>
      </c>
      <c r="H236" s="210">
        <v>200.37100000000001</v>
      </c>
      <c r="I236" s="211"/>
      <c r="J236" s="212">
        <f>ROUND(I236*H236,2)</f>
        <v>0</v>
      </c>
      <c r="K236" s="208" t="s">
        <v>300</v>
      </c>
      <c r="L236" s="45"/>
      <c r="M236" s="213" t="s">
        <v>19</v>
      </c>
      <c r="N236" s="214" t="s">
        <v>41</v>
      </c>
      <c r="O236" s="85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7" t="s">
        <v>168</v>
      </c>
      <c r="AT236" s="217" t="s">
        <v>155</v>
      </c>
      <c r="AU236" s="217" t="s">
        <v>80</v>
      </c>
      <c r="AY236" s="18" t="s">
        <v>154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8" t="s">
        <v>78</v>
      </c>
      <c r="BK236" s="218">
        <f>ROUND(I236*H236,2)</f>
        <v>0</v>
      </c>
      <c r="BL236" s="18" t="s">
        <v>168</v>
      </c>
      <c r="BM236" s="217" t="s">
        <v>529</v>
      </c>
    </row>
    <row r="237" s="2" customFormat="1">
      <c r="A237" s="39"/>
      <c r="B237" s="40"/>
      <c r="C237" s="41"/>
      <c r="D237" s="231" t="s">
        <v>302</v>
      </c>
      <c r="E237" s="41"/>
      <c r="F237" s="232" t="s">
        <v>530</v>
      </c>
      <c r="G237" s="41"/>
      <c r="H237" s="41"/>
      <c r="I237" s="233"/>
      <c r="J237" s="41"/>
      <c r="K237" s="41"/>
      <c r="L237" s="45"/>
      <c r="M237" s="269"/>
      <c r="N237" s="270"/>
      <c r="O237" s="221"/>
      <c r="P237" s="221"/>
      <c r="Q237" s="221"/>
      <c r="R237" s="221"/>
      <c r="S237" s="221"/>
      <c r="T237" s="271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302</v>
      </c>
      <c r="AU237" s="18" t="s">
        <v>80</v>
      </c>
    </row>
    <row r="238" s="2" customFormat="1" ht="6.96" customHeight="1">
      <c r="A238" s="39"/>
      <c r="B238" s="60"/>
      <c r="C238" s="61"/>
      <c r="D238" s="61"/>
      <c r="E238" s="61"/>
      <c r="F238" s="61"/>
      <c r="G238" s="61"/>
      <c r="H238" s="61"/>
      <c r="I238" s="61"/>
      <c r="J238" s="61"/>
      <c r="K238" s="61"/>
      <c r="L238" s="45"/>
      <c r="M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</row>
  </sheetData>
  <sheetProtection sheet="1" autoFilter="0" formatColumns="0" formatRows="0" objects="1" scenarios="1" spinCount="100000" saltValue="vGX7fR0WTuDYL75ntOx7rz+w87SalF3zD5Q+/t2//K2E+fk9PLKNwvIbKCsFHWzA5xQjmwS6CIeY5M4sDnt0IQ==" hashValue="R3xB9fV97KitCn54DUyxuK9X/cWkiXYBIEMkwHqkLGjty6+1ehLyChkYR0QIUnyRuhR/PvM4ng6M/dR2Rq80UA==" algorithmName="SHA-512" password="CC35"/>
  <autoFilter ref="C90:K2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2/113107223"/>
    <hyperlink ref="F97" r:id="rId2" display="https://podminky.urs.cz/item/CS_URS_2025_02/113107242"/>
    <hyperlink ref="F99" r:id="rId3" display="https://podminky.urs.cz/item/CS_URS_2025_02/119001405"/>
    <hyperlink ref="F101" r:id="rId4" display="https://podminky.urs.cz/item/CS_URS_2025_02/119001423"/>
    <hyperlink ref="F103" r:id="rId5" display="https://podminky.urs.cz/item/CS_URS_2025_02/132254205"/>
    <hyperlink ref="F108" r:id="rId6" display="https://podminky.urs.cz/item/CS_URS_2025_02/132354205"/>
    <hyperlink ref="F113" r:id="rId7" display="https://podminky.urs.cz/item/CS_URS_2025_02/132454205"/>
    <hyperlink ref="F118" r:id="rId8" display="https://podminky.urs.cz/item/CS_URS_2025_02/132554205"/>
    <hyperlink ref="F123" r:id="rId9" display="https://podminky.urs.cz/item/CS_URS_2025_02/151101102"/>
    <hyperlink ref="F128" r:id="rId10" display="https://podminky.urs.cz/item/CS_URS_2025_02/151101112"/>
    <hyperlink ref="F133" r:id="rId11" display="https://podminky.urs.cz/item/CS_URS_2025_02/162351123"/>
    <hyperlink ref="F138" r:id="rId12" display="https://podminky.urs.cz/item/CS_URS_2025_02/162751157"/>
    <hyperlink ref="F142" r:id="rId13" display="https://podminky.urs.cz/item/CS_URS_2025_02/167151112"/>
    <hyperlink ref="F147" r:id="rId14" display="https://podminky.urs.cz/item/CS_URS_2025_02/171201201"/>
    <hyperlink ref="F151" r:id="rId15" display="https://podminky.urs.cz/item/CS_URS_2025_02/174151101"/>
    <hyperlink ref="F156" r:id="rId16" display="https://podminky.urs.cz/item/CS_URS_2025_02/175151101"/>
    <hyperlink ref="F165" r:id="rId17" display="https://podminky.urs.cz/item/CS_URS_2025_02/181951114"/>
    <hyperlink ref="F170" r:id="rId18" display="https://podminky.urs.cz/item/CS_URS_2025_02/181951116"/>
    <hyperlink ref="F176" r:id="rId19" display="https://podminky.urs.cz/item/CS_URS_2025_02/451573111"/>
    <hyperlink ref="F181" r:id="rId20" display="https://podminky.urs.cz/item/CS_URS_2025_02/452311161"/>
    <hyperlink ref="F185" r:id="rId21" display="https://podminky.urs.cz/item/CS_URS_2025_02/452351111"/>
    <hyperlink ref="F189" r:id="rId22" display="https://podminky.urs.cz/item/CS_URS_2025_02/452351112"/>
    <hyperlink ref="F194" r:id="rId23" display="https://podminky.urs.cz/item/CS_URS_2025_02/871363123"/>
    <hyperlink ref="F203" r:id="rId24" display="https://podminky.urs.cz/item/CS_URS_2025_02/892381111"/>
    <hyperlink ref="F208" r:id="rId25" display="https://podminky.urs.cz/item/CS_URS_2025_02/894411311"/>
    <hyperlink ref="F216" r:id="rId26" display="https://podminky.urs.cz/item/CS_URS_2025_02/894412411"/>
    <hyperlink ref="F219" r:id="rId27" display="https://podminky.urs.cz/item/CS_URS_2025_02/894414111"/>
    <hyperlink ref="F223" r:id="rId28" display="https://podminky.urs.cz/item/CS_URS_2025_02/899104112"/>
    <hyperlink ref="F227" r:id="rId29" display="https://podminky.urs.cz/item/CS_URS_2025_02/997013501"/>
    <hyperlink ref="F229" r:id="rId30" display="https://podminky.urs.cz/item/CS_URS_2025_02/997013509"/>
    <hyperlink ref="F231" r:id="rId31" display="https://podminky.urs.cz/item/CS_URS_2025_02/997013873"/>
    <hyperlink ref="F234" r:id="rId32" display="https://podminky.urs.cz/item/CS_URS_2025_02/997013875"/>
    <hyperlink ref="F237" r:id="rId33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1" customFormat="1" ht="12" customHeight="1">
      <c r="B8" s="21"/>
      <c r="D8" s="143" t="s">
        <v>131</v>
      </c>
      <c r="L8" s="21"/>
    </row>
    <row r="9" s="2" customFormat="1" ht="16.5" customHeight="1">
      <c r="A9" s="39"/>
      <c r="B9" s="45"/>
      <c r="C9" s="39"/>
      <c r="D9" s="39"/>
      <c r="E9" s="144" t="s">
        <v>284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285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531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28. 8. 2025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33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</v>
      </c>
      <c r="F26" s="39"/>
      <c r="G26" s="39"/>
      <c r="H26" s="39"/>
      <c r="I26" s="143" t="s">
        <v>28</v>
      </c>
      <c r="J26" s="134" t="s">
        <v>287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34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3" t="s">
        <v>41</v>
      </c>
      <c r="F35" s="157">
        <f>ROUND((SUM(BE93:BE281)),  2)</f>
        <v>0</v>
      </c>
      <c r="G35" s="39"/>
      <c r="H35" s="39"/>
      <c r="I35" s="158">
        <v>0.20999999999999999</v>
      </c>
      <c r="J35" s="157">
        <f>ROUND(((SUM(BE93:BE281))*I35),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42</v>
      </c>
      <c r="F36" s="157">
        <f>ROUND((SUM(BF93:BF281)),  2)</f>
        <v>0</v>
      </c>
      <c r="G36" s="39"/>
      <c r="H36" s="39"/>
      <c r="I36" s="158">
        <v>0.12</v>
      </c>
      <c r="J36" s="157">
        <f>ROUND(((SUM(BF93:BF281))*I36),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43</v>
      </c>
      <c r="F37" s="157">
        <f>ROUND((SUM(BG93:BG281)),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44</v>
      </c>
      <c r="F38" s="157">
        <f>ROUND((SUM(BH93:BH281)),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45</v>
      </c>
      <c r="F39" s="157">
        <f>ROUND((SUM(BI93:BI281)),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Ořechov - inženýrské sítě pro zástavbu RD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284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285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02.2 - Čerpací stanice ČS5 s výtlakem V5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Ořechov</v>
      </c>
      <c r="G56" s="41"/>
      <c r="H56" s="41"/>
      <c r="I56" s="33" t="s">
        <v>23</v>
      </c>
      <c r="J56" s="73" t="str">
        <f>IF(J14="","",J14)</f>
        <v>28. 8. 2025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/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68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s="9" customFormat="1" ht="24.96" customHeight="1">
      <c r="A64" s="9"/>
      <c r="B64" s="175"/>
      <c r="C64" s="176"/>
      <c r="D64" s="177" t="s">
        <v>288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289</v>
      </c>
      <c r="E65" s="226"/>
      <c r="F65" s="226"/>
      <c r="G65" s="226"/>
      <c r="H65" s="226"/>
      <c r="I65" s="226"/>
      <c r="J65" s="227">
        <f>J95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532</v>
      </c>
      <c r="E66" s="226"/>
      <c r="F66" s="226"/>
      <c r="G66" s="226"/>
      <c r="H66" s="226"/>
      <c r="I66" s="226"/>
      <c r="J66" s="227">
        <f>J177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4"/>
      <c r="C67" s="126"/>
      <c r="D67" s="225" t="s">
        <v>533</v>
      </c>
      <c r="E67" s="226"/>
      <c r="F67" s="226"/>
      <c r="G67" s="226"/>
      <c r="H67" s="226"/>
      <c r="I67" s="226"/>
      <c r="J67" s="227">
        <f>J208</f>
        <v>0</v>
      </c>
      <c r="K67" s="126"/>
      <c r="L67" s="22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4"/>
      <c r="C68" s="126"/>
      <c r="D68" s="225" t="s">
        <v>290</v>
      </c>
      <c r="E68" s="226"/>
      <c r="F68" s="226"/>
      <c r="G68" s="226"/>
      <c r="H68" s="226"/>
      <c r="I68" s="226"/>
      <c r="J68" s="227">
        <f>J228</f>
        <v>0</v>
      </c>
      <c r="K68" s="126"/>
      <c r="L68" s="228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4"/>
      <c r="C69" s="126"/>
      <c r="D69" s="225" t="s">
        <v>291</v>
      </c>
      <c r="E69" s="226"/>
      <c r="F69" s="226"/>
      <c r="G69" s="226"/>
      <c r="H69" s="226"/>
      <c r="I69" s="226"/>
      <c r="J69" s="227">
        <f>J232</f>
        <v>0</v>
      </c>
      <c r="K69" s="126"/>
      <c r="L69" s="22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4"/>
      <c r="C70" s="126"/>
      <c r="D70" s="225" t="s">
        <v>534</v>
      </c>
      <c r="E70" s="226"/>
      <c r="F70" s="226"/>
      <c r="G70" s="226"/>
      <c r="H70" s="226"/>
      <c r="I70" s="226"/>
      <c r="J70" s="227">
        <f>J267</f>
        <v>0</v>
      </c>
      <c r="K70" s="126"/>
      <c r="L70" s="228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4"/>
      <c r="C71" s="126"/>
      <c r="D71" s="225" t="s">
        <v>293</v>
      </c>
      <c r="E71" s="226"/>
      <c r="F71" s="226"/>
      <c r="G71" s="226"/>
      <c r="H71" s="226"/>
      <c r="I71" s="226"/>
      <c r="J71" s="227">
        <f>J279</f>
        <v>0</v>
      </c>
      <c r="K71" s="126"/>
      <c r="L71" s="228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138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Ořechov - inženýrské sítě pro zástavbu RD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131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284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285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SO 02.2 - Čerpací stanice ČS5 s výtlakem V5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>Ořechov</v>
      </c>
      <c r="G87" s="41"/>
      <c r="H87" s="41"/>
      <c r="I87" s="33" t="s">
        <v>23</v>
      </c>
      <c r="J87" s="73" t="str">
        <f>IF(J14="","",J14)</f>
        <v>28. 8. 2025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E17</f>
        <v xml:space="preserve"> </v>
      </c>
      <c r="G89" s="41"/>
      <c r="H89" s="41"/>
      <c r="I89" s="33" t="s">
        <v>31</v>
      </c>
      <c r="J89" s="37" t="str">
        <f>E23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IF(E20="","",E20)</f>
        <v>Vyplň údaj</v>
      </c>
      <c r="G90" s="41"/>
      <c r="H90" s="41"/>
      <c r="I90" s="33" t="s">
        <v>33</v>
      </c>
      <c r="J90" s="37" t="str">
        <f>E26</f>
        <v/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0" customFormat="1" ht="29.28" customHeight="1">
      <c r="A92" s="181"/>
      <c r="B92" s="182"/>
      <c r="C92" s="183" t="s">
        <v>139</v>
      </c>
      <c r="D92" s="184" t="s">
        <v>55</v>
      </c>
      <c r="E92" s="184" t="s">
        <v>51</v>
      </c>
      <c r="F92" s="184" t="s">
        <v>52</v>
      </c>
      <c r="G92" s="184" t="s">
        <v>140</v>
      </c>
      <c r="H92" s="184" t="s">
        <v>141</v>
      </c>
      <c r="I92" s="184" t="s">
        <v>142</v>
      </c>
      <c r="J92" s="184" t="s">
        <v>135</v>
      </c>
      <c r="K92" s="185" t="s">
        <v>143</v>
      </c>
      <c r="L92" s="186"/>
      <c r="M92" s="93" t="s">
        <v>19</v>
      </c>
      <c r="N92" s="94" t="s">
        <v>40</v>
      </c>
      <c r="O92" s="94" t="s">
        <v>144</v>
      </c>
      <c r="P92" s="94" t="s">
        <v>145</v>
      </c>
      <c r="Q92" s="94" t="s">
        <v>146</v>
      </c>
      <c r="R92" s="94" t="s">
        <v>147</v>
      </c>
      <c r="S92" s="94" t="s">
        <v>148</v>
      </c>
      <c r="T92" s="95" t="s">
        <v>149</v>
      </c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</row>
    <row r="93" s="2" customFormat="1" ht="22.8" customHeight="1">
      <c r="A93" s="39"/>
      <c r="B93" s="40"/>
      <c r="C93" s="100" t="s">
        <v>150</v>
      </c>
      <c r="D93" s="41"/>
      <c r="E93" s="41"/>
      <c r="F93" s="41"/>
      <c r="G93" s="41"/>
      <c r="H93" s="41"/>
      <c r="I93" s="41"/>
      <c r="J93" s="187">
        <f>BK93</f>
        <v>0</v>
      </c>
      <c r="K93" s="41"/>
      <c r="L93" s="45"/>
      <c r="M93" s="96"/>
      <c r="N93" s="188"/>
      <c r="O93" s="97"/>
      <c r="P93" s="189">
        <f>P94</f>
        <v>0</v>
      </c>
      <c r="Q93" s="97"/>
      <c r="R93" s="189">
        <f>R94</f>
        <v>155.67835568000001</v>
      </c>
      <c r="S93" s="97"/>
      <c r="T93" s="190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69</v>
      </c>
      <c r="AU93" s="18" t="s">
        <v>136</v>
      </c>
      <c r="BK93" s="191">
        <f>BK94</f>
        <v>0</v>
      </c>
    </row>
    <row r="94" s="11" customFormat="1" ht="25.92" customHeight="1">
      <c r="A94" s="11"/>
      <c r="B94" s="192"/>
      <c r="C94" s="193"/>
      <c r="D94" s="194" t="s">
        <v>69</v>
      </c>
      <c r="E94" s="195" t="s">
        <v>294</v>
      </c>
      <c r="F94" s="195" t="s">
        <v>295</v>
      </c>
      <c r="G94" s="193"/>
      <c r="H94" s="193"/>
      <c r="I94" s="196"/>
      <c r="J94" s="197">
        <f>BK94</f>
        <v>0</v>
      </c>
      <c r="K94" s="193"/>
      <c r="L94" s="198"/>
      <c r="M94" s="199"/>
      <c r="N94" s="200"/>
      <c r="O94" s="200"/>
      <c r="P94" s="201">
        <f>P95+P177+P208+P228+P232+P267+P279</f>
        <v>0</v>
      </c>
      <c r="Q94" s="200"/>
      <c r="R94" s="201">
        <f>R95+R177+R208+R228+R232+R267+R279</f>
        <v>155.67835568000001</v>
      </c>
      <c r="S94" s="200"/>
      <c r="T94" s="202">
        <f>T95+T177+T208+T228+T232+T267+T279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3" t="s">
        <v>78</v>
      </c>
      <c r="AT94" s="204" t="s">
        <v>69</v>
      </c>
      <c r="AU94" s="204" t="s">
        <v>70</v>
      </c>
      <c r="AY94" s="203" t="s">
        <v>154</v>
      </c>
      <c r="BK94" s="205">
        <f>BK95+BK177+BK208+BK228+BK232+BK267+BK279</f>
        <v>0</v>
      </c>
    </row>
    <row r="95" s="11" customFormat="1" ht="22.8" customHeight="1">
      <c r="A95" s="11"/>
      <c r="B95" s="192"/>
      <c r="C95" s="193"/>
      <c r="D95" s="194" t="s">
        <v>69</v>
      </c>
      <c r="E95" s="229" t="s">
        <v>78</v>
      </c>
      <c r="F95" s="229" t="s">
        <v>296</v>
      </c>
      <c r="G95" s="193"/>
      <c r="H95" s="193"/>
      <c r="I95" s="196"/>
      <c r="J95" s="230">
        <f>BK95</f>
        <v>0</v>
      </c>
      <c r="K95" s="193"/>
      <c r="L95" s="198"/>
      <c r="M95" s="199"/>
      <c r="N95" s="200"/>
      <c r="O95" s="200"/>
      <c r="P95" s="201">
        <f>SUM(P96:P176)</f>
        <v>0</v>
      </c>
      <c r="Q95" s="200"/>
      <c r="R95" s="201">
        <f>SUM(R96:R176)</f>
        <v>88.473480000000009</v>
      </c>
      <c r="S95" s="200"/>
      <c r="T95" s="202">
        <f>SUM(T96:T176)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3" t="s">
        <v>78</v>
      </c>
      <c r="AT95" s="204" t="s">
        <v>69</v>
      </c>
      <c r="AU95" s="204" t="s">
        <v>78</v>
      </c>
      <c r="AY95" s="203" t="s">
        <v>154</v>
      </c>
      <c r="BK95" s="205">
        <f>SUM(BK96:BK176)</f>
        <v>0</v>
      </c>
    </row>
    <row r="96" s="2" customFormat="1" ht="49.05" customHeight="1">
      <c r="A96" s="39"/>
      <c r="B96" s="40"/>
      <c r="C96" s="206" t="s">
        <v>78</v>
      </c>
      <c r="D96" s="206" t="s">
        <v>155</v>
      </c>
      <c r="E96" s="207" t="s">
        <v>308</v>
      </c>
      <c r="F96" s="208" t="s">
        <v>309</v>
      </c>
      <c r="G96" s="209" t="s">
        <v>310</v>
      </c>
      <c r="H96" s="210">
        <v>2</v>
      </c>
      <c r="I96" s="211"/>
      <c r="J96" s="212">
        <f>ROUND(I96*H96,2)</f>
        <v>0</v>
      </c>
      <c r="K96" s="208" t="s">
        <v>300</v>
      </c>
      <c r="L96" s="45"/>
      <c r="M96" s="213" t="s">
        <v>19</v>
      </c>
      <c r="N96" s="214" t="s">
        <v>41</v>
      </c>
      <c r="O96" s="85"/>
      <c r="P96" s="215">
        <f>O96*H96</f>
        <v>0</v>
      </c>
      <c r="Q96" s="215">
        <v>0.036900000000000002</v>
      </c>
      <c r="R96" s="215">
        <f>Q96*H96</f>
        <v>0.073800000000000004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168</v>
      </c>
      <c r="AT96" s="217" t="s">
        <v>155</v>
      </c>
      <c r="AU96" s="217" t="s">
        <v>80</v>
      </c>
      <c r="AY96" s="18" t="s">
        <v>154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78</v>
      </c>
      <c r="BK96" s="218">
        <f>ROUND(I96*H96,2)</f>
        <v>0</v>
      </c>
      <c r="BL96" s="18" t="s">
        <v>168</v>
      </c>
      <c r="BM96" s="217" t="s">
        <v>535</v>
      </c>
    </row>
    <row r="97" s="2" customFormat="1">
      <c r="A97" s="39"/>
      <c r="B97" s="40"/>
      <c r="C97" s="41"/>
      <c r="D97" s="231" t="s">
        <v>302</v>
      </c>
      <c r="E97" s="41"/>
      <c r="F97" s="232" t="s">
        <v>312</v>
      </c>
      <c r="G97" s="41"/>
      <c r="H97" s="41"/>
      <c r="I97" s="233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302</v>
      </c>
      <c r="AU97" s="18" t="s">
        <v>80</v>
      </c>
    </row>
    <row r="98" s="2" customFormat="1" ht="49.05" customHeight="1">
      <c r="A98" s="39"/>
      <c r="B98" s="40"/>
      <c r="C98" s="206" t="s">
        <v>80</v>
      </c>
      <c r="D98" s="206" t="s">
        <v>155</v>
      </c>
      <c r="E98" s="207" t="s">
        <v>536</v>
      </c>
      <c r="F98" s="208" t="s">
        <v>537</v>
      </c>
      <c r="G98" s="209" t="s">
        <v>310</v>
      </c>
      <c r="H98" s="210">
        <v>2</v>
      </c>
      <c r="I98" s="211"/>
      <c r="J98" s="212">
        <f>ROUND(I98*H98,2)</f>
        <v>0</v>
      </c>
      <c r="K98" s="208" t="s">
        <v>300</v>
      </c>
      <c r="L98" s="45"/>
      <c r="M98" s="213" t="s">
        <v>19</v>
      </c>
      <c r="N98" s="214" t="s">
        <v>41</v>
      </c>
      <c r="O98" s="85"/>
      <c r="P98" s="215">
        <f>O98*H98</f>
        <v>0</v>
      </c>
      <c r="Q98" s="215">
        <v>0.01269</v>
      </c>
      <c r="R98" s="215">
        <f>Q98*H98</f>
        <v>0.02538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168</v>
      </c>
      <c r="AT98" s="217" t="s">
        <v>155</v>
      </c>
      <c r="AU98" s="217" t="s">
        <v>80</v>
      </c>
      <c r="AY98" s="18" t="s">
        <v>154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78</v>
      </c>
      <c r="BK98" s="218">
        <f>ROUND(I98*H98,2)</f>
        <v>0</v>
      </c>
      <c r="BL98" s="18" t="s">
        <v>168</v>
      </c>
      <c r="BM98" s="217" t="s">
        <v>538</v>
      </c>
    </row>
    <row r="99" s="2" customFormat="1">
      <c r="A99" s="39"/>
      <c r="B99" s="40"/>
      <c r="C99" s="41"/>
      <c r="D99" s="231" t="s">
        <v>302</v>
      </c>
      <c r="E99" s="41"/>
      <c r="F99" s="232" t="s">
        <v>539</v>
      </c>
      <c r="G99" s="41"/>
      <c r="H99" s="41"/>
      <c r="I99" s="233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302</v>
      </c>
      <c r="AU99" s="18" t="s">
        <v>80</v>
      </c>
    </row>
    <row r="100" s="2" customFormat="1" ht="24.15" customHeight="1">
      <c r="A100" s="39"/>
      <c r="B100" s="40"/>
      <c r="C100" s="206" t="s">
        <v>164</v>
      </c>
      <c r="D100" s="206" t="s">
        <v>155</v>
      </c>
      <c r="E100" s="207" t="s">
        <v>540</v>
      </c>
      <c r="F100" s="208" t="s">
        <v>541</v>
      </c>
      <c r="G100" s="209" t="s">
        <v>319</v>
      </c>
      <c r="H100" s="210">
        <v>16.875</v>
      </c>
      <c r="I100" s="211"/>
      <c r="J100" s="212">
        <f>ROUND(I100*H100,2)</f>
        <v>0</v>
      </c>
      <c r="K100" s="208" t="s">
        <v>300</v>
      </c>
      <c r="L100" s="45"/>
      <c r="M100" s="213" t="s">
        <v>19</v>
      </c>
      <c r="N100" s="214" t="s">
        <v>41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168</v>
      </c>
      <c r="AT100" s="217" t="s">
        <v>155</v>
      </c>
      <c r="AU100" s="217" t="s">
        <v>80</v>
      </c>
      <c r="AY100" s="18" t="s">
        <v>154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78</v>
      </c>
      <c r="BK100" s="218">
        <f>ROUND(I100*H100,2)</f>
        <v>0</v>
      </c>
      <c r="BL100" s="18" t="s">
        <v>168</v>
      </c>
      <c r="BM100" s="217" t="s">
        <v>542</v>
      </c>
    </row>
    <row r="101" s="2" customFormat="1">
      <c r="A101" s="39"/>
      <c r="B101" s="40"/>
      <c r="C101" s="41"/>
      <c r="D101" s="231" t="s">
        <v>302</v>
      </c>
      <c r="E101" s="41"/>
      <c r="F101" s="232" t="s">
        <v>543</v>
      </c>
      <c r="G101" s="41"/>
      <c r="H101" s="41"/>
      <c r="I101" s="233"/>
      <c r="J101" s="41"/>
      <c r="K101" s="41"/>
      <c r="L101" s="45"/>
      <c r="M101" s="234"/>
      <c r="N101" s="23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302</v>
      </c>
      <c r="AU101" s="18" t="s">
        <v>80</v>
      </c>
    </row>
    <row r="102" s="13" customFormat="1">
      <c r="A102" s="13"/>
      <c r="B102" s="236"/>
      <c r="C102" s="237"/>
      <c r="D102" s="238" t="s">
        <v>322</v>
      </c>
      <c r="E102" s="239" t="s">
        <v>19</v>
      </c>
      <c r="F102" s="240" t="s">
        <v>544</v>
      </c>
      <c r="G102" s="237"/>
      <c r="H102" s="241">
        <v>16.875</v>
      </c>
      <c r="I102" s="242"/>
      <c r="J102" s="237"/>
      <c r="K102" s="237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322</v>
      </c>
      <c r="AU102" s="247" t="s">
        <v>80</v>
      </c>
      <c r="AV102" s="13" t="s">
        <v>80</v>
      </c>
      <c r="AW102" s="13" t="s">
        <v>32</v>
      </c>
      <c r="AX102" s="13" t="s">
        <v>78</v>
      </c>
      <c r="AY102" s="247" t="s">
        <v>154</v>
      </c>
    </row>
    <row r="103" s="2" customFormat="1" ht="24.15" customHeight="1">
      <c r="A103" s="39"/>
      <c r="B103" s="40"/>
      <c r="C103" s="206" t="s">
        <v>168</v>
      </c>
      <c r="D103" s="206" t="s">
        <v>155</v>
      </c>
      <c r="E103" s="207" t="s">
        <v>545</v>
      </c>
      <c r="F103" s="208" t="s">
        <v>546</v>
      </c>
      <c r="G103" s="209" t="s">
        <v>319</v>
      </c>
      <c r="H103" s="210">
        <v>16.875</v>
      </c>
      <c r="I103" s="211"/>
      <c r="J103" s="212">
        <f>ROUND(I103*H103,2)</f>
        <v>0</v>
      </c>
      <c r="K103" s="208" t="s">
        <v>300</v>
      </c>
      <c r="L103" s="45"/>
      <c r="M103" s="213" t="s">
        <v>19</v>
      </c>
      <c r="N103" s="214" t="s">
        <v>41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168</v>
      </c>
      <c r="AT103" s="217" t="s">
        <v>155</v>
      </c>
      <c r="AU103" s="217" t="s">
        <v>80</v>
      </c>
      <c r="AY103" s="18" t="s">
        <v>154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78</v>
      </c>
      <c r="BK103" s="218">
        <f>ROUND(I103*H103,2)</f>
        <v>0</v>
      </c>
      <c r="BL103" s="18" t="s">
        <v>168</v>
      </c>
      <c r="BM103" s="217" t="s">
        <v>547</v>
      </c>
    </row>
    <row r="104" s="2" customFormat="1">
      <c r="A104" s="39"/>
      <c r="B104" s="40"/>
      <c r="C104" s="41"/>
      <c r="D104" s="231" t="s">
        <v>302</v>
      </c>
      <c r="E104" s="41"/>
      <c r="F104" s="232" t="s">
        <v>548</v>
      </c>
      <c r="G104" s="41"/>
      <c r="H104" s="41"/>
      <c r="I104" s="233"/>
      <c r="J104" s="41"/>
      <c r="K104" s="41"/>
      <c r="L104" s="45"/>
      <c r="M104" s="234"/>
      <c r="N104" s="23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302</v>
      </c>
      <c r="AU104" s="18" t="s">
        <v>80</v>
      </c>
    </row>
    <row r="105" s="13" customFormat="1">
      <c r="A105" s="13"/>
      <c r="B105" s="236"/>
      <c r="C105" s="237"/>
      <c r="D105" s="238" t="s">
        <v>322</v>
      </c>
      <c r="E105" s="239" t="s">
        <v>19</v>
      </c>
      <c r="F105" s="240" t="s">
        <v>544</v>
      </c>
      <c r="G105" s="237"/>
      <c r="H105" s="241">
        <v>16.875</v>
      </c>
      <c r="I105" s="242"/>
      <c r="J105" s="237"/>
      <c r="K105" s="237"/>
      <c r="L105" s="243"/>
      <c r="M105" s="244"/>
      <c r="N105" s="245"/>
      <c r="O105" s="245"/>
      <c r="P105" s="245"/>
      <c r="Q105" s="245"/>
      <c r="R105" s="245"/>
      <c r="S105" s="245"/>
      <c r="T105" s="24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7" t="s">
        <v>322</v>
      </c>
      <c r="AU105" s="247" t="s">
        <v>80</v>
      </c>
      <c r="AV105" s="13" t="s">
        <v>80</v>
      </c>
      <c r="AW105" s="13" t="s">
        <v>32</v>
      </c>
      <c r="AX105" s="13" t="s">
        <v>78</v>
      </c>
      <c r="AY105" s="247" t="s">
        <v>154</v>
      </c>
    </row>
    <row r="106" s="2" customFormat="1" ht="24.15" customHeight="1">
      <c r="A106" s="39"/>
      <c r="B106" s="40"/>
      <c r="C106" s="206" t="s">
        <v>153</v>
      </c>
      <c r="D106" s="206" t="s">
        <v>155</v>
      </c>
      <c r="E106" s="207" t="s">
        <v>549</v>
      </c>
      <c r="F106" s="208" t="s">
        <v>550</v>
      </c>
      <c r="G106" s="209" t="s">
        <v>319</v>
      </c>
      <c r="H106" s="210">
        <v>22.5</v>
      </c>
      <c r="I106" s="211"/>
      <c r="J106" s="212">
        <f>ROUND(I106*H106,2)</f>
        <v>0</v>
      </c>
      <c r="K106" s="208" t="s">
        <v>300</v>
      </c>
      <c r="L106" s="45"/>
      <c r="M106" s="213" t="s">
        <v>19</v>
      </c>
      <c r="N106" s="214" t="s">
        <v>41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168</v>
      </c>
      <c r="AT106" s="217" t="s">
        <v>155</v>
      </c>
      <c r="AU106" s="217" t="s">
        <v>80</v>
      </c>
      <c r="AY106" s="18" t="s">
        <v>154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78</v>
      </c>
      <c r="BK106" s="218">
        <f>ROUND(I106*H106,2)</f>
        <v>0</v>
      </c>
      <c r="BL106" s="18" t="s">
        <v>168</v>
      </c>
      <c r="BM106" s="217" t="s">
        <v>551</v>
      </c>
    </row>
    <row r="107" s="2" customFormat="1">
      <c r="A107" s="39"/>
      <c r="B107" s="40"/>
      <c r="C107" s="41"/>
      <c r="D107" s="231" t="s">
        <v>302</v>
      </c>
      <c r="E107" s="41"/>
      <c r="F107" s="232" t="s">
        <v>552</v>
      </c>
      <c r="G107" s="41"/>
      <c r="H107" s="41"/>
      <c r="I107" s="233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302</v>
      </c>
      <c r="AU107" s="18" t="s">
        <v>80</v>
      </c>
    </row>
    <row r="108" s="13" customFormat="1">
      <c r="A108" s="13"/>
      <c r="B108" s="236"/>
      <c r="C108" s="237"/>
      <c r="D108" s="238" t="s">
        <v>322</v>
      </c>
      <c r="E108" s="239" t="s">
        <v>19</v>
      </c>
      <c r="F108" s="240" t="s">
        <v>553</v>
      </c>
      <c r="G108" s="237"/>
      <c r="H108" s="241">
        <v>22.5</v>
      </c>
      <c r="I108" s="242"/>
      <c r="J108" s="237"/>
      <c r="K108" s="237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322</v>
      </c>
      <c r="AU108" s="247" t="s">
        <v>80</v>
      </c>
      <c r="AV108" s="13" t="s">
        <v>80</v>
      </c>
      <c r="AW108" s="13" t="s">
        <v>32</v>
      </c>
      <c r="AX108" s="13" t="s">
        <v>78</v>
      </c>
      <c r="AY108" s="247" t="s">
        <v>154</v>
      </c>
    </row>
    <row r="109" s="2" customFormat="1" ht="24.15" customHeight="1">
      <c r="A109" s="39"/>
      <c r="B109" s="40"/>
      <c r="C109" s="206" t="s">
        <v>175</v>
      </c>
      <c r="D109" s="206" t="s">
        <v>155</v>
      </c>
      <c r="E109" s="207" t="s">
        <v>554</v>
      </c>
      <c r="F109" s="208" t="s">
        <v>555</v>
      </c>
      <c r="G109" s="209" t="s">
        <v>319</v>
      </c>
      <c r="H109" s="210">
        <v>56.25</v>
      </c>
      <c r="I109" s="211"/>
      <c r="J109" s="212">
        <f>ROUND(I109*H109,2)</f>
        <v>0</v>
      </c>
      <c r="K109" s="208" t="s">
        <v>300</v>
      </c>
      <c r="L109" s="45"/>
      <c r="M109" s="213" t="s">
        <v>19</v>
      </c>
      <c r="N109" s="214" t="s">
        <v>41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168</v>
      </c>
      <c r="AT109" s="217" t="s">
        <v>155</v>
      </c>
      <c r="AU109" s="217" t="s">
        <v>80</v>
      </c>
      <c r="AY109" s="18" t="s">
        <v>154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78</v>
      </c>
      <c r="BK109" s="218">
        <f>ROUND(I109*H109,2)</f>
        <v>0</v>
      </c>
      <c r="BL109" s="18" t="s">
        <v>168</v>
      </c>
      <c r="BM109" s="217" t="s">
        <v>556</v>
      </c>
    </row>
    <row r="110" s="2" customFormat="1">
      <c r="A110" s="39"/>
      <c r="B110" s="40"/>
      <c r="C110" s="41"/>
      <c r="D110" s="231" t="s">
        <v>302</v>
      </c>
      <c r="E110" s="41"/>
      <c r="F110" s="232" t="s">
        <v>557</v>
      </c>
      <c r="G110" s="41"/>
      <c r="H110" s="41"/>
      <c r="I110" s="233"/>
      <c r="J110" s="41"/>
      <c r="K110" s="41"/>
      <c r="L110" s="45"/>
      <c r="M110" s="234"/>
      <c r="N110" s="23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302</v>
      </c>
      <c r="AU110" s="18" t="s">
        <v>80</v>
      </c>
    </row>
    <row r="111" s="13" customFormat="1">
      <c r="A111" s="13"/>
      <c r="B111" s="236"/>
      <c r="C111" s="237"/>
      <c r="D111" s="238" t="s">
        <v>322</v>
      </c>
      <c r="E111" s="239" t="s">
        <v>19</v>
      </c>
      <c r="F111" s="240" t="s">
        <v>558</v>
      </c>
      <c r="G111" s="237"/>
      <c r="H111" s="241">
        <v>56.25</v>
      </c>
      <c r="I111" s="242"/>
      <c r="J111" s="237"/>
      <c r="K111" s="237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322</v>
      </c>
      <c r="AU111" s="247" t="s">
        <v>80</v>
      </c>
      <c r="AV111" s="13" t="s">
        <v>80</v>
      </c>
      <c r="AW111" s="13" t="s">
        <v>32</v>
      </c>
      <c r="AX111" s="13" t="s">
        <v>78</v>
      </c>
      <c r="AY111" s="247" t="s">
        <v>154</v>
      </c>
    </row>
    <row r="112" s="2" customFormat="1" ht="24.15" customHeight="1">
      <c r="A112" s="39"/>
      <c r="B112" s="40"/>
      <c r="C112" s="206" t="s">
        <v>179</v>
      </c>
      <c r="D112" s="206" t="s">
        <v>155</v>
      </c>
      <c r="E112" s="207" t="s">
        <v>559</v>
      </c>
      <c r="F112" s="208" t="s">
        <v>560</v>
      </c>
      <c r="G112" s="209" t="s">
        <v>319</v>
      </c>
      <c r="H112" s="210">
        <v>73.5</v>
      </c>
      <c r="I112" s="211"/>
      <c r="J112" s="212">
        <f>ROUND(I112*H112,2)</f>
        <v>0</v>
      </c>
      <c r="K112" s="208" t="s">
        <v>300</v>
      </c>
      <c r="L112" s="45"/>
      <c r="M112" s="213" t="s">
        <v>19</v>
      </c>
      <c r="N112" s="214" t="s">
        <v>41</v>
      </c>
      <c r="O112" s="85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7" t="s">
        <v>168</v>
      </c>
      <c r="AT112" s="217" t="s">
        <v>155</v>
      </c>
      <c r="AU112" s="217" t="s">
        <v>80</v>
      </c>
      <c r="AY112" s="18" t="s">
        <v>154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78</v>
      </c>
      <c r="BK112" s="218">
        <f>ROUND(I112*H112,2)</f>
        <v>0</v>
      </c>
      <c r="BL112" s="18" t="s">
        <v>168</v>
      </c>
      <c r="BM112" s="217" t="s">
        <v>561</v>
      </c>
    </row>
    <row r="113" s="2" customFormat="1">
      <c r="A113" s="39"/>
      <c r="B113" s="40"/>
      <c r="C113" s="41"/>
      <c r="D113" s="231" t="s">
        <v>302</v>
      </c>
      <c r="E113" s="41"/>
      <c r="F113" s="232" t="s">
        <v>562</v>
      </c>
      <c r="G113" s="41"/>
      <c r="H113" s="41"/>
      <c r="I113" s="233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302</v>
      </c>
      <c r="AU113" s="18" t="s">
        <v>80</v>
      </c>
    </row>
    <row r="114" s="13" customFormat="1">
      <c r="A114" s="13"/>
      <c r="B114" s="236"/>
      <c r="C114" s="237"/>
      <c r="D114" s="238" t="s">
        <v>322</v>
      </c>
      <c r="E114" s="239" t="s">
        <v>19</v>
      </c>
      <c r="F114" s="240" t="s">
        <v>563</v>
      </c>
      <c r="G114" s="237"/>
      <c r="H114" s="241">
        <v>73.5</v>
      </c>
      <c r="I114" s="242"/>
      <c r="J114" s="237"/>
      <c r="K114" s="237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322</v>
      </c>
      <c r="AU114" s="247" t="s">
        <v>80</v>
      </c>
      <c r="AV114" s="13" t="s">
        <v>80</v>
      </c>
      <c r="AW114" s="13" t="s">
        <v>32</v>
      </c>
      <c r="AX114" s="13" t="s">
        <v>70</v>
      </c>
      <c r="AY114" s="247" t="s">
        <v>154</v>
      </c>
    </row>
    <row r="115" s="14" customFormat="1">
      <c r="A115" s="14"/>
      <c r="B115" s="248"/>
      <c r="C115" s="249"/>
      <c r="D115" s="238" t="s">
        <v>322</v>
      </c>
      <c r="E115" s="250" t="s">
        <v>19</v>
      </c>
      <c r="F115" s="251" t="s">
        <v>325</v>
      </c>
      <c r="G115" s="249"/>
      <c r="H115" s="252">
        <v>73.5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8" t="s">
        <v>322</v>
      </c>
      <c r="AU115" s="258" t="s">
        <v>80</v>
      </c>
      <c r="AV115" s="14" t="s">
        <v>168</v>
      </c>
      <c r="AW115" s="14" t="s">
        <v>32</v>
      </c>
      <c r="AX115" s="14" t="s">
        <v>78</v>
      </c>
      <c r="AY115" s="258" t="s">
        <v>154</v>
      </c>
    </row>
    <row r="116" s="2" customFormat="1" ht="24.15" customHeight="1">
      <c r="A116" s="39"/>
      <c r="B116" s="40"/>
      <c r="C116" s="206" t="s">
        <v>183</v>
      </c>
      <c r="D116" s="206" t="s">
        <v>155</v>
      </c>
      <c r="E116" s="207" t="s">
        <v>564</v>
      </c>
      <c r="F116" s="208" t="s">
        <v>565</v>
      </c>
      <c r="G116" s="209" t="s">
        <v>319</v>
      </c>
      <c r="H116" s="210">
        <v>49</v>
      </c>
      <c r="I116" s="211"/>
      <c r="J116" s="212">
        <f>ROUND(I116*H116,2)</f>
        <v>0</v>
      </c>
      <c r="K116" s="208" t="s">
        <v>300</v>
      </c>
      <c r="L116" s="45"/>
      <c r="M116" s="213" t="s">
        <v>19</v>
      </c>
      <c r="N116" s="214" t="s">
        <v>41</v>
      </c>
      <c r="O116" s="85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7" t="s">
        <v>168</v>
      </c>
      <c r="AT116" s="217" t="s">
        <v>155</v>
      </c>
      <c r="AU116" s="217" t="s">
        <v>80</v>
      </c>
      <c r="AY116" s="18" t="s">
        <v>154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78</v>
      </c>
      <c r="BK116" s="218">
        <f>ROUND(I116*H116,2)</f>
        <v>0</v>
      </c>
      <c r="BL116" s="18" t="s">
        <v>168</v>
      </c>
      <c r="BM116" s="217" t="s">
        <v>566</v>
      </c>
    </row>
    <row r="117" s="2" customFormat="1">
      <c r="A117" s="39"/>
      <c r="B117" s="40"/>
      <c r="C117" s="41"/>
      <c r="D117" s="231" t="s">
        <v>302</v>
      </c>
      <c r="E117" s="41"/>
      <c r="F117" s="232" t="s">
        <v>567</v>
      </c>
      <c r="G117" s="41"/>
      <c r="H117" s="41"/>
      <c r="I117" s="233"/>
      <c r="J117" s="41"/>
      <c r="K117" s="41"/>
      <c r="L117" s="45"/>
      <c r="M117" s="234"/>
      <c r="N117" s="23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302</v>
      </c>
      <c r="AU117" s="18" t="s">
        <v>80</v>
      </c>
    </row>
    <row r="118" s="13" customFormat="1">
      <c r="A118" s="13"/>
      <c r="B118" s="236"/>
      <c r="C118" s="237"/>
      <c r="D118" s="238" t="s">
        <v>322</v>
      </c>
      <c r="E118" s="239" t="s">
        <v>19</v>
      </c>
      <c r="F118" s="240" t="s">
        <v>568</v>
      </c>
      <c r="G118" s="237"/>
      <c r="H118" s="241">
        <v>49</v>
      </c>
      <c r="I118" s="242"/>
      <c r="J118" s="237"/>
      <c r="K118" s="237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322</v>
      </c>
      <c r="AU118" s="247" t="s">
        <v>80</v>
      </c>
      <c r="AV118" s="13" t="s">
        <v>80</v>
      </c>
      <c r="AW118" s="13" t="s">
        <v>32</v>
      </c>
      <c r="AX118" s="13" t="s">
        <v>78</v>
      </c>
      <c r="AY118" s="247" t="s">
        <v>154</v>
      </c>
    </row>
    <row r="119" s="2" customFormat="1" ht="24.15" customHeight="1">
      <c r="A119" s="39"/>
      <c r="B119" s="40"/>
      <c r="C119" s="206" t="s">
        <v>187</v>
      </c>
      <c r="D119" s="206" t="s">
        <v>155</v>
      </c>
      <c r="E119" s="207" t="s">
        <v>569</v>
      </c>
      <c r="F119" s="208" t="s">
        <v>570</v>
      </c>
      <c r="G119" s="209" t="s">
        <v>319</v>
      </c>
      <c r="H119" s="210">
        <v>49</v>
      </c>
      <c r="I119" s="211"/>
      <c r="J119" s="212">
        <f>ROUND(I119*H119,2)</f>
        <v>0</v>
      </c>
      <c r="K119" s="208" t="s">
        <v>300</v>
      </c>
      <c r="L119" s="45"/>
      <c r="M119" s="213" t="s">
        <v>19</v>
      </c>
      <c r="N119" s="214" t="s">
        <v>41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168</v>
      </c>
      <c r="AT119" s="217" t="s">
        <v>155</v>
      </c>
      <c r="AU119" s="217" t="s">
        <v>80</v>
      </c>
      <c r="AY119" s="18" t="s">
        <v>154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78</v>
      </c>
      <c r="BK119" s="218">
        <f>ROUND(I119*H119,2)</f>
        <v>0</v>
      </c>
      <c r="BL119" s="18" t="s">
        <v>168</v>
      </c>
      <c r="BM119" s="217" t="s">
        <v>571</v>
      </c>
    </row>
    <row r="120" s="2" customFormat="1">
      <c r="A120" s="39"/>
      <c r="B120" s="40"/>
      <c r="C120" s="41"/>
      <c r="D120" s="231" t="s">
        <v>302</v>
      </c>
      <c r="E120" s="41"/>
      <c r="F120" s="232" t="s">
        <v>572</v>
      </c>
      <c r="G120" s="41"/>
      <c r="H120" s="41"/>
      <c r="I120" s="233"/>
      <c r="J120" s="41"/>
      <c r="K120" s="41"/>
      <c r="L120" s="45"/>
      <c r="M120" s="234"/>
      <c r="N120" s="23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302</v>
      </c>
      <c r="AU120" s="18" t="s">
        <v>80</v>
      </c>
    </row>
    <row r="121" s="13" customFormat="1">
      <c r="A121" s="13"/>
      <c r="B121" s="236"/>
      <c r="C121" s="237"/>
      <c r="D121" s="238" t="s">
        <v>322</v>
      </c>
      <c r="E121" s="239" t="s">
        <v>19</v>
      </c>
      <c r="F121" s="240" t="s">
        <v>568</v>
      </c>
      <c r="G121" s="237"/>
      <c r="H121" s="241">
        <v>49</v>
      </c>
      <c r="I121" s="242"/>
      <c r="J121" s="237"/>
      <c r="K121" s="237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322</v>
      </c>
      <c r="AU121" s="247" t="s">
        <v>80</v>
      </c>
      <c r="AV121" s="13" t="s">
        <v>80</v>
      </c>
      <c r="AW121" s="13" t="s">
        <v>32</v>
      </c>
      <c r="AX121" s="13" t="s">
        <v>78</v>
      </c>
      <c r="AY121" s="247" t="s">
        <v>154</v>
      </c>
    </row>
    <row r="122" s="2" customFormat="1" ht="24.15" customHeight="1">
      <c r="A122" s="39"/>
      <c r="B122" s="40"/>
      <c r="C122" s="206" t="s">
        <v>191</v>
      </c>
      <c r="D122" s="206" t="s">
        <v>155</v>
      </c>
      <c r="E122" s="207" t="s">
        <v>573</v>
      </c>
      <c r="F122" s="208" t="s">
        <v>574</v>
      </c>
      <c r="G122" s="209" t="s">
        <v>319</v>
      </c>
      <c r="H122" s="210">
        <v>73.5</v>
      </c>
      <c r="I122" s="211"/>
      <c r="J122" s="212">
        <f>ROUND(I122*H122,2)</f>
        <v>0</v>
      </c>
      <c r="K122" s="208" t="s">
        <v>300</v>
      </c>
      <c r="L122" s="45"/>
      <c r="M122" s="213" t="s">
        <v>19</v>
      </c>
      <c r="N122" s="214" t="s">
        <v>41</v>
      </c>
      <c r="O122" s="85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168</v>
      </c>
      <c r="AT122" s="217" t="s">
        <v>155</v>
      </c>
      <c r="AU122" s="217" t="s">
        <v>80</v>
      </c>
      <c r="AY122" s="18" t="s">
        <v>154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78</v>
      </c>
      <c r="BK122" s="218">
        <f>ROUND(I122*H122,2)</f>
        <v>0</v>
      </c>
      <c r="BL122" s="18" t="s">
        <v>168</v>
      </c>
      <c r="BM122" s="217" t="s">
        <v>575</v>
      </c>
    </row>
    <row r="123" s="2" customFormat="1">
      <c r="A123" s="39"/>
      <c r="B123" s="40"/>
      <c r="C123" s="41"/>
      <c r="D123" s="231" t="s">
        <v>302</v>
      </c>
      <c r="E123" s="41"/>
      <c r="F123" s="232" t="s">
        <v>576</v>
      </c>
      <c r="G123" s="41"/>
      <c r="H123" s="41"/>
      <c r="I123" s="233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302</v>
      </c>
      <c r="AU123" s="18" t="s">
        <v>80</v>
      </c>
    </row>
    <row r="124" s="13" customFormat="1">
      <c r="A124" s="13"/>
      <c r="B124" s="236"/>
      <c r="C124" s="237"/>
      <c r="D124" s="238" t="s">
        <v>322</v>
      </c>
      <c r="E124" s="239" t="s">
        <v>19</v>
      </c>
      <c r="F124" s="240" t="s">
        <v>563</v>
      </c>
      <c r="G124" s="237"/>
      <c r="H124" s="241">
        <v>73.5</v>
      </c>
      <c r="I124" s="242"/>
      <c r="J124" s="237"/>
      <c r="K124" s="237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322</v>
      </c>
      <c r="AU124" s="247" t="s">
        <v>80</v>
      </c>
      <c r="AV124" s="13" t="s">
        <v>80</v>
      </c>
      <c r="AW124" s="13" t="s">
        <v>32</v>
      </c>
      <c r="AX124" s="13" t="s">
        <v>78</v>
      </c>
      <c r="AY124" s="247" t="s">
        <v>154</v>
      </c>
    </row>
    <row r="125" s="2" customFormat="1" ht="21.75" customHeight="1">
      <c r="A125" s="39"/>
      <c r="B125" s="40"/>
      <c r="C125" s="206" t="s">
        <v>195</v>
      </c>
      <c r="D125" s="206" t="s">
        <v>155</v>
      </c>
      <c r="E125" s="207" t="s">
        <v>577</v>
      </c>
      <c r="F125" s="208" t="s">
        <v>578</v>
      </c>
      <c r="G125" s="209" t="s">
        <v>299</v>
      </c>
      <c r="H125" s="210">
        <v>245</v>
      </c>
      <c r="I125" s="211"/>
      <c r="J125" s="212">
        <f>ROUND(I125*H125,2)</f>
        <v>0</v>
      </c>
      <c r="K125" s="208" t="s">
        <v>300</v>
      </c>
      <c r="L125" s="45"/>
      <c r="M125" s="213" t="s">
        <v>19</v>
      </c>
      <c r="N125" s="214" t="s">
        <v>41</v>
      </c>
      <c r="O125" s="85"/>
      <c r="P125" s="215">
        <f>O125*H125</f>
        <v>0</v>
      </c>
      <c r="Q125" s="215">
        <v>0.00084000000000000003</v>
      </c>
      <c r="R125" s="215">
        <f>Q125*H125</f>
        <v>0.20580000000000001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168</v>
      </c>
      <c r="AT125" s="217" t="s">
        <v>155</v>
      </c>
      <c r="AU125" s="217" t="s">
        <v>80</v>
      </c>
      <c r="AY125" s="18" t="s">
        <v>154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78</v>
      </c>
      <c r="BK125" s="218">
        <f>ROUND(I125*H125,2)</f>
        <v>0</v>
      </c>
      <c r="BL125" s="18" t="s">
        <v>168</v>
      </c>
      <c r="BM125" s="217" t="s">
        <v>579</v>
      </c>
    </row>
    <row r="126" s="2" customFormat="1">
      <c r="A126" s="39"/>
      <c r="B126" s="40"/>
      <c r="C126" s="41"/>
      <c r="D126" s="231" t="s">
        <v>302</v>
      </c>
      <c r="E126" s="41"/>
      <c r="F126" s="232" t="s">
        <v>580</v>
      </c>
      <c r="G126" s="41"/>
      <c r="H126" s="41"/>
      <c r="I126" s="233"/>
      <c r="J126" s="41"/>
      <c r="K126" s="41"/>
      <c r="L126" s="45"/>
      <c r="M126" s="234"/>
      <c r="N126" s="235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302</v>
      </c>
      <c r="AU126" s="18" t="s">
        <v>80</v>
      </c>
    </row>
    <row r="127" s="13" customFormat="1">
      <c r="A127" s="13"/>
      <c r="B127" s="236"/>
      <c r="C127" s="237"/>
      <c r="D127" s="238" t="s">
        <v>322</v>
      </c>
      <c r="E127" s="239" t="s">
        <v>19</v>
      </c>
      <c r="F127" s="240" t="s">
        <v>581</v>
      </c>
      <c r="G127" s="237"/>
      <c r="H127" s="241">
        <v>245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322</v>
      </c>
      <c r="AU127" s="247" t="s">
        <v>80</v>
      </c>
      <c r="AV127" s="13" t="s">
        <v>80</v>
      </c>
      <c r="AW127" s="13" t="s">
        <v>32</v>
      </c>
      <c r="AX127" s="13" t="s">
        <v>78</v>
      </c>
      <c r="AY127" s="247" t="s">
        <v>154</v>
      </c>
    </row>
    <row r="128" s="2" customFormat="1" ht="24.15" customHeight="1">
      <c r="A128" s="39"/>
      <c r="B128" s="40"/>
      <c r="C128" s="206" t="s">
        <v>8</v>
      </c>
      <c r="D128" s="206" t="s">
        <v>155</v>
      </c>
      <c r="E128" s="207" t="s">
        <v>582</v>
      </c>
      <c r="F128" s="208" t="s">
        <v>583</v>
      </c>
      <c r="G128" s="209" t="s">
        <v>299</v>
      </c>
      <c r="H128" s="210">
        <v>245</v>
      </c>
      <c r="I128" s="211"/>
      <c r="J128" s="212">
        <f>ROUND(I128*H128,2)</f>
        <v>0</v>
      </c>
      <c r="K128" s="208" t="s">
        <v>300</v>
      </c>
      <c r="L128" s="45"/>
      <c r="M128" s="213" t="s">
        <v>19</v>
      </c>
      <c r="N128" s="214" t="s">
        <v>41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168</v>
      </c>
      <c r="AT128" s="217" t="s">
        <v>155</v>
      </c>
      <c r="AU128" s="217" t="s">
        <v>80</v>
      </c>
      <c r="AY128" s="18" t="s">
        <v>154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78</v>
      </c>
      <c r="BK128" s="218">
        <f>ROUND(I128*H128,2)</f>
        <v>0</v>
      </c>
      <c r="BL128" s="18" t="s">
        <v>168</v>
      </c>
      <c r="BM128" s="217" t="s">
        <v>584</v>
      </c>
    </row>
    <row r="129" s="2" customFormat="1">
      <c r="A129" s="39"/>
      <c r="B129" s="40"/>
      <c r="C129" s="41"/>
      <c r="D129" s="231" t="s">
        <v>302</v>
      </c>
      <c r="E129" s="41"/>
      <c r="F129" s="232" t="s">
        <v>585</v>
      </c>
      <c r="G129" s="41"/>
      <c r="H129" s="41"/>
      <c r="I129" s="233"/>
      <c r="J129" s="41"/>
      <c r="K129" s="41"/>
      <c r="L129" s="45"/>
      <c r="M129" s="234"/>
      <c r="N129" s="23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302</v>
      </c>
      <c r="AU129" s="18" t="s">
        <v>80</v>
      </c>
    </row>
    <row r="130" s="13" customFormat="1">
      <c r="A130" s="13"/>
      <c r="B130" s="236"/>
      <c r="C130" s="237"/>
      <c r="D130" s="238" t="s">
        <v>322</v>
      </c>
      <c r="E130" s="239" t="s">
        <v>19</v>
      </c>
      <c r="F130" s="240" t="s">
        <v>581</v>
      </c>
      <c r="G130" s="237"/>
      <c r="H130" s="241">
        <v>245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322</v>
      </c>
      <c r="AU130" s="247" t="s">
        <v>80</v>
      </c>
      <c r="AV130" s="13" t="s">
        <v>80</v>
      </c>
      <c r="AW130" s="13" t="s">
        <v>32</v>
      </c>
      <c r="AX130" s="13" t="s">
        <v>78</v>
      </c>
      <c r="AY130" s="247" t="s">
        <v>154</v>
      </c>
    </row>
    <row r="131" s="2" customFormat="1" ht="16.5" customHeight="1">
      <c r="A131" s="39"/>
      <c r="B131" s="40"/>
      <c r="C131" s="206" t="s">
        <v>202</v>
      </c>
      <c r="D131" s="206" t="s">
        <v>155</v>
      </c>
      <c r="E131" s="207" t="s">
        <v>586</v>
      </c>
      <c r="F131" s="208" t="s">
        <v>587</v>
      </c>
      <c r="G131" s="209" t="s">
        <v>299</v>
      </c>
      <c r="H131" s="210">
        <v>90</v>
      </c>
      <c r="I131" s="211"/>
      <c r="J131" s="212">
        <f>ROUND(I131*H131,2)</f>
        <v>0</v>
      </c>
      <c r="K131" s="208" t="s">
        <v>300</v>
      </c>
      <c r="L131" s="45"/>
      <c r="M131" s="213" t="s">
        <v>19</v>
      </c>
      <c r="N131" s="214" t="s">
        <v>41</v>
      </c>
      <c r="O131" s="85"/>
      <c r="P131" s="215">
        <f>O131*H131</f>
        <v>0</v>
      </c>
      <c r="Q131" s="215">
        <v>0.00149</v>
      </c>
      <c r="R131" s="215">
        <f>Q131*H131</f>
        <v>0.1341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168</v>
      </c>
      <c r="AT131" s="217" t="s">
        <v>155</v>
      </c>
      <c r="AU131" s="217" t="s">
        <v>80</v>
      </c>
      <c r="AY131" s="18" t="s">
        <v>154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78</v>
      </c>
      <c r="BK131" s="218">
        <f>ROUND(I131*H131,2)</f>
        <v>0</v>
      </c>
      <c r="BL131" s="18" t="s">
        <v>168</v>
      </c>
      <c r="BM131" s="217" t="s">
        <v>588</v>
      </c>
    </row>
    <row r="132" s="2" customFormat="1">
      <c r="A132" s="39"/>
      <c r="B132" s="40"/>
      <c r="C132" s="41"/>
      <c r="D132" s="231" t="s">
        <v>302</v>
      </c>
      <c r="E132" s="41"/>
      <c r="F132" s="232" t="s">
        <v>589</v>
      </c>
      <c r="G132" s="41"/>
      <c r="H132" s="41"/>
      <c r="I132" s="233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302</v>
      </c>
      <c r="AU132" s="18" t="s">
        <v>80</v>
      </c>
    </row>
    <row r="133" s="2" customFormat="1" ht="24.15" customHeight="1">
      <c r="A133" s="39"/>
      <c r="B133" s="40"/>
      <c r="C133" s="206" t="s">
        <v>206</v>
      </c>
      <c r="D133" s="206" t="s">
        <v>155</v>
      </c>
      <c r="E133" s="207" t="s">
        <v>590</v>
      </c>
      <c r="F133" s="208" t="s">
        <v>591</v>
      </c>
      <c r="G133" s="209" t="s">
        <v>299</v>
      </c>
      <c r="H133" s="210">
        <v>90</v>
      </c>
      <c r="I133" s="211"/>
      <c r="J133" s="212">
        <f>ROUND(I133*H133,2)</f>
        <v>0</v>
      </c>
      <c r="K133" s="208" t="s">
        <v>300</v>
      </c>
      <c r="L133" s="45"/>
      <c r="M133" s="213" t="s">
        <v>19</v>
      </c>
      <c r="N133" s="214" t="s">
        <v>41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168</v>
      </c>
      <c r="AT133" s="217" t="s">
        <v>155</v>
      </c>
      <c r="AU133" s="217" t="s">
        <v>80</v>
      </c>
      <c r="AY133" s="18" t="s">
        <v>154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78</v>
      </c>
      <c r="BK133" s="218">
        <f>ROUND(I133*H133,2)</f>
        <v>0</v>
      </c>
      <c r="BL133" s="18" t="s">
        <v>168</v>
      </c>
      <c r="BM133" s="217" t="s">
        <v>592</v>
      </c>
    </row>
    <row r="134" s="2" customFormat="1">
      <c r="A134" s="39"/>
      <c r="B134" s="40"/>
      <c r="C134" s="41"/>
      <c r="D134" s="231" t="s">
        <v>302</v>
      </c>
      <c r="E134" s="41"/>
      <c r="F134" s="232" t="s">
        <v>593</v>
      </c>
      <c r="G134" s="41"/>
      <c r="H134" s="41"/>
      <c r="I134" s="233"/>
      <c r="J134" s="41"/>
      <c r="K134" s="41"/>
      <c r="L134" s="45"/>
      <c r="M134" s="234"/>
      <c r="N134" s="23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302</v>
      </c>
      <c r="AU134" s="18" t="s">
        <v>80</v>
      </c>
    </row>
    <row r="135" s="2" customFormat="1" ht="21.75" customHeight="1">
      <c r="A135" s="39"/>
      <c r="B135" s="40"/>
      <c r="C135" s="206" t="s">
        <v>210</v>
      </c>
      <c r="D135" s="206" t="s">
        <v>155</v>
      </c>
      <c r="E135" s="207" t="s">
        <v>594</v>
      </c>
      <c r="F135" s="208" t="s">
        <v>595</v>
      </c>
      <c r="G135" s="209" t="s">
        <v>319</v>
      </c>
      <c r="H135" s="210">
        <v>90</v>
      </c>
      <c r="I135" s="211"/>
      <c r="J135" s="212">
        <f>ROUND(I135*H135,2)</f>
        <v>0</v>
      </c>
      <c r="K135" s="208" t="s">
        <v>300</v>
      </c>
      <c r="L135" s="45"/>
      <c r="M135" s="213" t="s">
        <v>19</v>
      </c>
      <c r="N135" s="214" t="s">
        <v>41</v>
      </c>
      <c r="O135" s="85"/>
      <c r="P135" s="215">
        <f>O135*H135</f>
        <v>0</v>
      </c>
      <c r="Q135" s="215">
        <v>0.0013600000000000001</v>
      </c>
      <c r="R135" s="215">
        <f>Q135*H135</f>
        <v>0.12240000000000001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168</v>
      </c>
      <c r="AT135" s="217" t="s">
        <v>155</v>
      </c>
      <c r="AU135" s="217" t="s">
        <v>80</v>
      </c>
      <c r="AY135" s="18" t="s">
        <v>154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78</v>
      </c>
      <c r="BK135" s="218">
        <f>ROUND(I135*H135,2)</f>
        <v>0</v>
      </c>
      <c r="BL135" s="18" t="s">
        <v>168</v>
      </c>
      <c r="BM135" s="217" t="s">
        <v>596</v>
      </c>
    </row>
    <row r="136" s="2" customFormat="1">
      <c r="A136" s="39"/>
      <c r="B136" s="40"/>
      <c r="C136" s="41"/>
      <c r="D136" s="231" t="s">
        <v>302</v>
      </c>
      <c r="E136" s="41"/>
      <c r="F136" s="232" t="s">
        <v>597</v>
      </c>
      <c r="G136" s="41"/>
      <c r="H136" s="41"/>
      <c r="I136" s="233"/>
      <c r="J136" s="41"/>
      <c r="K136" s="41"/>
      <c r="L136" s="45"/>
      <c r="M136" s="234"/>
      <c r="N136" s="23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302</v>
      </c>
      <c r="AU136" s="18" t="s">
        <v>80</v>
      </c>
    </row>
    <row r="137" s="2" customFormat="1" ht="24.15" customHeight="1">
      <c r="A137" s="39"/>
      <c r="B137" s="40"/>
      <c r="C137" s="206" t="s">
        <v>214</v>
      </c>
      <c r="D137" s="206" t="s">
        <v>155</v>
      </c>
      <c r="E137" s="207" t="s">
        <v>598</v>
      </c>
      <c r="F137" s="208" t="s">
        <v>599</v>
      </c>
      <c r="G137" s="209" t="s">
        <v>319</v>
      </c>
      <c r="H137" s="210">
        <v>90</v>
      </c>
      <c r="I137" s="211"/>
      <c r="J137" s="212">
        <f>ROUND(I137*H137,2)</f>
        <v>0</v>
      </c>
      <c r="K137" s="208" t="s">
        <v>300</v>
      </c>
      <c r="L137" s="45"/>
      <c r="M137" s="213" t="s">
        <v>19</v>
      </c>
      <c r="N137" s="214" t="s">
        <v>41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168</v>
      </c>
      <c r="AT137" s="217" t="s">
        <v>155</v>
      </c>
      <c r="AU137" s="217" t="s">
        <v>80</v>
      </c>
      <c r="AY137" s="18" t="s">
        <v>154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78</v>
      </c>
      <c r="BK137" s="218">
        <f>ROUND(I137*H137,2)</f>
        <v>0</v>
      </c>
      <c r="BL137" s="18" t="s">
        <v>168</v>
      </c>
      <c r="BM137" s="217" t="s">
        <v>600</v>
      </c>
    </row>
    <row r="138" s="2" customFormat="1">
      <c r="A138" s="39"/>
      <c r="B138" s="40"/>
      <c r="C138" s="41"/>
      <c r="D138" s="231" t="s">
        <v>302</v>
      </c>
      <c r="E138" s="41"/>
      <c r="F138" s="232" t="s">
        <v>601</v>
      </c>
      <c r="G138" s="41"/>
      <c r="H138" s="41"/>
      <c r="I138" s="233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302</v>
      </c>
      <c r="AU138" s="18" t="s">
        <v>80</v>
      </c>
    </row>
    <row r="139" s="2" customFormat="1" ht="37.8" customHeight="1">
      <c r="A139" s="39"/>
      <c r="B139" s="40"/>
      <c r="C139" s="206" t="s">
        <v>218</v>
      </c>
      <c r="D139" s="206" t="s">
        <v>155</v>
      </c>
      <c r="E139" s="207" t="s">
        <v>602</v>
      </c>
      <c r="F139" s="208" t="s">
        <v>603</v>
      </c>
      <c r="G139" s="209" t="s">
        <v>319</v>
      </c>
      <c r="H139" s="210">
        <v>73.5</v>
      </c>
      <c r="I139" s="211"/>
      <c r="J139" s="212">
        <f>ROUND(I139*H139,2)</f>
        <v>0</v>
      </c>
      <c r="K139" s="208" t="s">
        <v>300</v>
      </c>
      <c r="L139" s="45"/>
      <c r="M139" s="213" t="s">
        <v>19</v>
      </c>
      <c r="N139" s="214" t="s">
        <v>41</v>
      </c>
      <c r="O139" s="85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168</v>
      </c>
      <c r="AT139" s="217" t="s">
        <v>155</v>
      </c>
      <c r="AU139" s="217" t="s">
        <v>80</v>
      </c>
      <c r="AY139" s="18" t="s">
        <v>154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78</v>
      </c>
      <c r="BK139" s="218">
        <f>ROUND(I139*H139,2)</f>
        <v>0</v>
      </c>
      <c r="BL139" s="18" t="s">
        <v>168</v>
      </c>
      <c r="BM139" s="217" t="s">
        <v>604</v>
      </c>
    </row>
    <row r="140" s="2" customFormat="1">
      <c r="A140" s="39"/>
      <c r="B140" s="40"/>
      <c r="C140" s="41"/>
      <c r="D140" s="231" t="s">
        <v>302</v>
      </c>
      <c r="E140" s="41"/>
      <c r="F140" s="232" t="s">
        <v>605</v>
      </c>
      <c r="G140" s="41"/>
      <c r="H140" s="41"/>
      <c r="I140" s="233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302</v>
      </c>
      <c r="AU140" s="18" t="s">
        <v>80</v>
      </c>
    </row>
    <row r="141" s="2" customFormat="1" ht="37.8" customHeight="1">
      <c r="A141" s="39"/>
      <c r="B141" s="40"/>
      <c r="C141" s="206" t="s">
        <v>222</v>
      </c>
      <c r="D141" s="206" t="s">
        <v>155</v>
      </c>
      <c r="E141" s="207" t="s">
        <v>350</v>
      </c>
      <c r="F141" s="208" t="s">
        <v>351</v>
      </c>
      <c r="G141" s="209" t="s">
        <v>319</v>
      </c>
      <c r="H141" s="210">
        <v>540.65999999999997</v>
      </c>
      <c r="I141" s="211"/>
      <c r="J141" s="212">
        <f>ROUND(I141*H141,2)</f>
        <v>0</v>
      </c>
      <c r="K141" s="208" t="s">
        <v>300</v>
      </c>
      <c r="L141" s="45"/>
      <c r="M141" s="213" t="s">
        <v>19</v>
      </c>
      <c r="N141" s="214" t="s">
        <v>41</v>
      </c>
      <c r="O141" s="85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168</v>
      </c>
      <c r="AT141" s="217" t="s">
        <v>155</v>
      </c>
      <c r="AU141" s="217" t="s">
        <v>80</v>
      </c>
      <c r="AY141" s="18" t="s">
        <v>154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78</v>
      </c>
      <c r="BK141" s="218">
        <f>ROUND(I141*H141,2)</f>
        <v>0</v>
      </c>
      <c r="BL141" s="18" t="s">
        <v>168</v>
      </c>
      <c r="BM141" s="217" t="s">
        <v>606</v>
      </c>
    </row>
    <row r="142" s="2" customFormat="1">
      <c r="A142" s="39"/>
      <c r="B142" s="40"/>
      <c r="C142" s="41"/>
      <c r="D142" s="231" t="s">
        <v>302</v>
      </c>
      <c r="E142" s="41"/>
      <c r="F142" s="232" t="s">
        <v>353</v>
      </c>
      <c r="G142" s="41"/>
      <c r="H142" s="41"/>
      <c r="I142" s="233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302</v>
      </c>
      <c r="AU142" s="18" t="s">
        <v>80</v>
      </c>
    </row>
    <row r="143" s="13" customFormat="1">
      <c r="A143" s="13"/>
      <c r="B143" s="236"/>
      <c r="C143" s="237"/>
      <c r="D143" s="238" t="s">
        <v>322</v>
      </c>
      <c r="E143" s="239" t="s">
        <v>19</v>
      </c>
      <c r="F143" s="240" t="s">
        <v>607</v>
      </c>
      <c r="G143" s="237"/>
      <c r="H143" s="241">
        <v>359.75999999999999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322</v>
      </c>
      <c r="AU143" s="247" t="s">
        <v>80</v>
      </c>
      <c r="AV143" s="13" t="s">
        <v>80</v>
      </c>
      <c r="AW143" s="13" t="s">
        <v>32</v>
      </c>
      <c r="AX143" s="13" t="s">
        <v>70</v>
      </c>
      <c r="AY143" s="247" t="s">
        <v>154</v>
      </c>
    </row>
    <row r="144" s="13" customFormat="1">
      <c r="A144" s="13"/>
      <c r="B144" s="236"/>
      <c r="C144" s="237"/>
      <c r="D144" s="238" t="s">
        <v>322</v>
      </c>
      <c r="E144" s="239" t="s">
        <v>19</v>
      </c>
      <c r="F144" s="240" t="s">
        <v>608</v>
      </c>
      <c r="G144" s="237"/>
      <c r="H144" s="241">
        <v>180.90000000000001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322</v>
      </c>
      <c r="AU144" s="247" t="s">
        <v>80</v>
      </c>
      <c r="AV144" s="13" t="s">
        <v>80</v>
      </c>
      <c r="AW144" s="13" t="s">
        <v>32</v>
      </c>
      <c r="AX144" s="13" t="s">
        <v>70</v>
      </c>
      <c r="AY144" s="247" t="s">
        <v>154</v>
      </c>
    </row>
    <row r="145" s="14" customFormat="1">
      <c r="A145" s="14"/>
      <c r="B145" s="248"/>
      <c r="C145" s="249"/>
      <c r="D145" s="238" t="s">
        <v>322</v>
      </c>
      <c r="E145" s="250" t="s">
        <v>19</v>
      </c>
      <c r="F145" s="251" t="s">
        <v>325</v>
      </c>
      <c r="G145" s="249"/>
      <c r="H145" s="252">
        <v>540.65999999999997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322</v>
      </c>
      <c r="AU145" s="258" t="s">
        <v>80</v>
      </c>
      <c r="AV145" s="14" t="s">
        <v>168</v>
      </c>
      <c r="AW145" s="14" t="s">
        <v>32</v>
      </c>
      <c r="AX145" s="14" t="s">
        <v>78</v>
      </c>
      <c r="AY145" s="258" t="s">
        <v>154</v>
      </c>
    </row>
    <row r="146" s="2" customFormat="1" ht="37.8" customHeight="1">
      <c r="A146" s="39"/>
      <c r="B146" s="40"/>
      <c r="C146" s="206" t="s">
        <v>226</v>
      </c>
      <c r="D146" s="206" t="s">
        <v>155</v>
      </c>
      <c r="E146" s="207" t="s">
        <v>356</v>
      </c>
      <c r="F146" s="208" t="s">
        <v>357</v>
      </c>
      <c r="G146" s="209" t="s">
        <v>319</v>
      </c>
      <c r="H146" s="210">
        <v>87.170000000000002</v>
      </c>
      <c r="I146" s="211"/>
      <c r="J146" s="212">
        <f>ROUND(I146*H146,2)</f>
        <v>0</v>
      </c>
      <c r="K146" s="208" t="s">
        <v>300</v>
      </c>
      <c r="L146" s="45"/>
      <c r="M146" s="213" t="s">
        <v>19</v>
      </c>
      <c r="N146" s="214" t="s">
        <v>41</v>
      </c>
      <c r="O146" s="85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168</v>
      </c>
      <c r="AT146" s="217" t="s">
        <v>155</v>
      </c>
      <c r="AU146" s="217" t="s">
        <v>80</v>
      </c>
      <c r="AY146" s="18" t="s">
        <v>154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78</v>
      </c>
      <c r="BK146" s="218">
        <f>ROUND(I146*H146,2)</f>
        <v>0</v>
      </c>
      <c r="BL146" s="18" t="s">
        <v>168</v>
      </c>
      <c r="BM146" s="217" t="s">
        <v>609</v>
      </c>
    </row>
    <row r="147" s="2" customFormat="1">
      <c r="A147" s="39"/>
      <c r="B147" s="40"/>
      <c r="C147" s="41"/>
      <c r="D147" s="231" t="s">
        <v>302</v>
      </c>
      <c r="E147" s="41"/>
      <c r="F147" s="232" t="s">
        <v>359</v>
      </c>
      <c r="G147" s="41"/>
      <c r="H147" s="41"/>
      <c r="I147" s="233"/>
      <c r="J147" s="41"/>
      <c r="K147" s="41"/>
      <c r="L147" s="45"/>
      <c r="M147" s="234"/>
      <c r="N147" s="23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302</v>
      </c>
      <c r="AU147" s="18" t="s">
        <v>80</v>
      </c>
    </row>
    <row r="148" s="13" customFormat="1">
      <c r="A148" s="13"/>
      <c r="B148" s="236"/>
      <c r="C148" s="237"/>
      <c r="D148" s="238" t="s">
        <v>322</v>
      </c>
      <c r="E148" s="239" t="s">
        <v>19</v>
      </c>
      <c r="F148" s="240" t="s">
        <v>610</v>
      </c>
      <c r="G148" s="237"/>
      <c r="H148" s="241">
        <v>65.120000000000005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322</v>
      </c>
      <c r="AU148" s="247" t="s">
        <v>80</v>
      </c>
      <c r="AV148" s="13" t="s">
        <v>80</v>
      </c>
      <c r="AW148" s="13" t="s">
        <v>32</v>
      </c>
      <c r="AX148" s="13" t="s">
        <v>70</v>
      </c>
      <c r="AY148" s="247" t="s">
        <v>154</v>
      </c>
    </row>
    <row r="149" s="13" customFormat="1">
      <c r="A149" s="13"/>
      <c r="B149" s="236"/>
      <c r="C149" s="237"/>
      <c r="D149" s="238" t="s">
        <v>322</v>
      </c>
      <c r="E149" s="239" t="s">
        <v>19</v>
      </c>
      <c r="F149" s="240" t="s">
        <v>611</v>
      </c>
      <c r="G149" s="237"/>
      <c r="H149" s="241">
        <v>22.050000000000001</v>
      </c>
      <c r="I149" s="242"/>
      <c r="J149" s="237"/>
      <c r="K149" s="237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322</v>
      </c>
      <c r="AU149" s="247" t="s">
        <v>80</v>
      </c>
      <c r="AV149" s="13" t="s">
        <v>80</v>
      </c>
      <c r="AW149" s="13" t="s">
        <v>32</v>
      </c>
      <c r="AX149" s="13" t="s">
        <v>70</v>
      </c>
      <c r="AY149" s="247" t="s">
        <v>154</v>
      </c>
    </row>
    <row r="150" s="14" customFormat="1">
      <c r="A150" s="14"/>
      <c r="B150" s="248"/>
      <c r="C150" s="249"/>
      <c r="D150" s="238" t="s">
        <v>322</v>
      </c>
      <c r="E150" s="250" t="s">
        <v>19</v>
      </c>
      <c r="F150" s="251" t="s">
        <v>325</v>
      </c>
      <c r="G150" s="249"/>
      <c r="H150" s="252">
        <v>87.170000000000002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322</v>
      </c>
      <c r="AU150" s="258" t="s">
        <v>80</v>
      </c>
      <c r="AV150" s="14" t="s">
        <v>168</v>
      </c>
      <c r="AW150" s="14" t="s">
        <v>32</v>
      </c>
      <c r="AX150" s="14" t="s">
        <v>78</v>
      </c>
      <c r="AY150" s="258" t="s">
        <v>154</v>
      </c>
    </row>
    <row r="151" s="2" customFormat="1" ht="24.15" customHeight="1">
      <c r="A151" s="39"/>
      <c r="B151" s="40"/>
      <c r="C151" s="206" t="s">
        <v>230</v>
      </c>
      <c r="D151" s="206" t="s">
        <v>155</v>
      </c>
      <c r="E151" s="207" t="s">
        <v>361</v>
      </c>
      <c r="F151" s="208" t="s">
        <v>362</v>
      </c>
      <c r="G151" s="209" t="s">
        <v>319</v>
      </c>
      <c r="H151" s="210">
        <v>270.32999999999998</v>
      </c>
      <c r="I151" s="211"/>
      <c r="J151" s="212">
        <f>ROUND(I151*H151,2)</f>
        <v>0</v>
      </c>
      <c r="K151" s="208" t="s">
        <v>300</v>
      </c>
      <c r="L151" s="45"/>
      <c r="M151" s="213" t="s">
        <v>19</v>
      </c>
      <c r="N151" s="214" t="s">
        <v>41</v>
      </c>
      <c r="O151" s="85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168</v>
      </c>
      <c r="AT151" s="217" t="s">
        <v>155</v>
      </c>
      <c r="AU151" s="217" t="s">
        <v>80</v>
      </c>
      <c r="AY151" s="18" t="s">
        <v>154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78</v>
      </c>
      <c r="BK151" s="218">
        <f>ROUND(I151*H151,2)</f>
        <v>0</v>
      </c>
      <c r="BL151" s="18" t="s">
        <v>168</v>
      </c>
      <c r="BM151" s="217" t="s">
        <v>612</v>
      </c>
    </row>
    <row r="152" s="2" customFormat="1">
      <c r="A152" s="39"/>
      <c r="B152" s="40"/>
      <c r="C152" s="41"/>
      <c r="D152" s="231" t="s">
        <v>302</v>
      </c>
      <c r="E152" s="41"/>
      <c r="F152" s="232" t="s">
        <v>364</v>
      </c>
      <c r="G152" s="41"/>
      <c r="H152" s="41"/>
      <c r="I152" s="233"/>
      <c r="J152" s="41"/>
      <c r="K152" s="41"/>
      <c r="L152" s="45"/>
      <c r="M152" s="234"/>
      <c r="N152" s="23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302</v>
      </c>
      <c r="AU152" s="18" t="s">
        <v>80</v>
      </c>
    </row>
    <row r="153" s="13" customFormat="1">
      <c r="A153" s="13"/>
      <c r="B153" s="236"/>
      <c r="C153" s="237"/>
      <c r="D153" s="238" t="s">
        <v>322</v>
      </c>
      <c r="E153" s="239" t="s">
        <v>19</v>
      </c>
      <c r="F153" s="240" t="s">
        <v>613</v>
      </c>
      <c r="G153" s="237"/>
      <c r="H153" s="241">
        <v>179.88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322</v>
      </c>
      <c r="AU153" s="247" t="s">
        <v>80</v>
      </c>
      <c r="AV153" s="13" t="s">
        <v>80</v>
      </c>
      <c r="AW153" s="13" t="s">
        <v>32</v>
      </c>
      <c r="AX153" s="13" t="s">
        <v>70</v>
      </c>
      <c r="AY153" s="247" t="s">
        <v>154</v>
      </c>
    </row>
    <row r="154" s="13" customFormat="1">
      <c r="A154" s="13"/>
      <c r="B154" s="236"/>
      <c r="C154" s="237"/>
      <c r="D154" s="238" t="s">
        <v>322</v>
      </c>
      <c r="E154" s="239" t="s">
        <v>19</v>
      </c>
      <c r="F154" s="240" t="s">
        <v>614</v>
      </c>
      <c r="G154" s="237"/>
      <c r="H154" s="241">
        <v>90.450000000000003</v>
      </c>
      <c r="I154" s="242"/>
      <c r="J154" s="237"/>
      <c r="K154" s="237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322</v>
      </c>
      <c r="AU154" s="247" t="s">
        <v>80</v>
      </c>
      <c r="AV154" s="13" t="s">
        <v>80</v>
      </c>
      <c r="AW154" s="13" t="s">
        <v>32</v>
      </c>
      <c r="AX154" s="13" t="s">
        <v>70</v>
      </c>
      <c r="AY154" s="247" t="s">
        <v>154</v>
      </c>
    </row>
    <row r="155" s="14" customFormat="1">
      <c r="A155" s="14"/>
      <c r="B155" s="248"/>
      <c r="C155" s="249"/>
      <c r="D155" s="238" t="s">
        <v>322</v>
      </c>
      <c r="E155" s="250" t="s">
        <v>19</v>
      </c>
      <c r="F155" s="251" t="s">
        <v>325</v>
      </c>
      <c r="G155" s="249"/>
      <c r="H155" s="252">
        <v>270.32999999999998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322</v>
      </c>
      <c r="AU155" s="258" t="s">
        <v>80</v>
      </c>
      <c r="AV155" s="14" t="s">
        <v>168</v>
      </c>
      <c r="AW155" s="14" t="s">
        <v>32</v>
      </c>
      <c r="AX155" s="14" t="s">
        <v>78</v>
      </c>
      <c r="AY155" s="258" t="s">
        <v>154</v>
      </c>
    </row>
    <row r="156" s="2" customFormat="1" ht="24.15" customHeight="1">
      <c r="A156" s="39"/>
      <c r="B156" s="40"/>
      <c r="C156" s="206" t="s">
        <v>7</v>
      </c>
      <c r="D156" s="206" t="s">
        <v>155</v>
      </c>
      <c r="E156" s="207" t="s">
        <v>367</v>
      </c>
      <c r="F156" s="208" t="s">
        <v>368</v>
      </c>
      <c r="G156" s="209" t="s">
        <v>319</v>
      </c>
      <c r="H156" s="210">
        <v>87.170000000000002</v>
      </c>
      <c r="I156" s="211"/>
      <c r="J156" s="212">
        <f>ROUND(I156*H156,2)</f>
        <v>0</v>
      </c>
      <c r="K156" s="208" t="s">
        <v>300</v>
      </c>
      <c r="L156" s="45"/>
      <c r="M156" s="213" t="s">
        <v>19</v>
      </c>
      <c r="N156" s="214" t="s">
        <v>41</v>
      </c>
      <c r="O156" s="85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168</v>
      </c>
      <c r="AT156" s="217" t="s">
        <v>155</v>
      </c>
      <c r="AU156" s="217" t="s">
        <v>80</v>
      </c>
      <c r="AY156" s="18" t="s">
        <v>154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78</v>
      </c>
      <c r="BK156" s="218">
        <f>ROUND(I156*H156,2)</f>
        <v>0</v>
      </c>
      <c r="BL156" s="18" t="s">
        <v>168</v>
      </c>
      <c r="BM156" s="217" t="s">
        <v>615</v>
      </c>
    </row>
    <row r="157" s="2" customFormat="1">
      <c r="A157" s="39"/>
      <c r="B157" s="40"/>
      <c r="C157" s="41"/>
      <c r="D157" s="231" t="s">
        <v>302</v>
      </c>
      <c r="E157" s="41"/>
      <c r="F157" s="232" t="s">
        <v>370</v>
      </c>
      <c r="G157" s="41"/>
      <c r="H157" s="41"/>
      <c r="I157" s="233"/>
      <c r="J157" s="41"/>
      <c r="K157" s="41"/>
      <c r="L157" s="45"/>
      <c r="M157" s="234"/>
      <c r="N157" s="23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302</v>
      </c>
      <c r="AU157" s="18" t="s">
        <v>80</v>
      </c>
    </row>
    <row r="158" s="13" customFormat="1">
      <c r="A158" s="13"/>
      <c r="B158" s="236"/>
      <c r="C158" s="237"/>
      <c r="D158" s="238" t="s">
        <v>322</v>
      </c>
      <c r="E158" s="239" t="s">
        <v>19</v>
      </c>
      <c r="F158" s="240" t="s">
        <v>610</v>
      </c>
      <c r="G158" s="237"/>
      <c r="H158" s="241">
        <v>65.120000000000005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322</v>
      </c>
      <c r="AU158" s="247" t="s">
        <v>80</v>
      </c>
      <c r="AV158" s="13" t="s">
        <v>80</v>
      </c>
      <c r="AW158" s="13" t="s">
        <v>32</v>
      </c>
      <c r="AX158" s="13" t="s">
        <v>70</v>
      </c>
      <c r="AY158" s="247" t="s">
        <v>154</v>
      </c>
    </row>
    <row r="159" s="13" customFormat="1">
      <c r="A159" s="13"/>
      <c r="B159" s="236"/>
      <c r="C159" s="237"/>
      <c r="D159" s="238" t="s">
        <v>322</v>
      </c>
      <c r="E159" s="239" t="s">
        <v>19</v>
      </c>
      <c r="F159" s="240" t="s">
        <v>611</v>
      </c>
      <c r="G159" s="237"/>
      <c r="H159" s="241">
        <v>22.050000000000001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322</v>
      </c>
      <c r="AU159" s="247" t="s">
        <v>80</v>
      </c>
      <c r="AV159" s="13" t="s">
        <v>80</v>
      </c>
      <c r="AW159" s="13" t="s">
        <v>32</v>
      </c>
      <c r="AX159" s="13" t="s">
        <v>70</v>
      </c>
      <c r="AY159" s="247" t="s">
        <v>154</v>
      </c>
    </row>
    <row r="160" s="14" customFormat="1">
      <c r="A160" s="14"/>
      <c r="B160" s="248"/>
      <c r="C160" s="249"/>
      <c r="D160" s="238" t="s">
        <v>322</v>
      </c>
      <c r="E160" s="250" t="s">
        <v>19</v>
      </c>
      <c r="F160" s="251" t="s">
        <v>325</v>
      </c>
      <c r="G160" s="249"/>
      <c r="H160" s="252">
        <v>87.170000000000002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322</v>
      </c>
      <c r="AU160" s="258" t="s">
        <v>80</v>
      </c>
      <c r="AV160" s="14" t="s">
        <v>168</v>
      </c>
      <c r="AW160" s="14" t="s">
        <v>32</v>
      </c>
      <c r="AX160" s="14" t="s">
        <v>78</v>
      </c>
      <c r="AY160" s="258" t="s">
        <v>154</v>
      </c>
    </row>
    <row r="161" s="2" customFormat="1" ht="24.15" customHeight="1">
      <c r="A161" s="39"/>
      <c r="B161" s="40"/>
      <c r="C161" s="206" t="s">
        <v>410</v>
      </c>
      <c r="D161" s="206" t="s">
        <v>155</v>
      </c>
      <c r="E161" s="207" t="s">
        <v>371</v>
      </c>
      <c r="F161" s="208" t="s">
        <v>372</v>
      </c>
      <c r="G161" s="209" t="s">
        <v>319</v>
      </c>
      <c r="H161" s="210">
        <v>270.32999999999998</v>
      </c>
      <c r="I161" s="211"/>
      <c r="J161" s="212">
        <f>ROUND(I161*H161,2)</f>
        <v>0</v>
      </c>
      <c r="K161" s="208" t="s">
        <v>300</v>
      </c>
      <c r="L161" s="45"/>
      <c r="M161" s="213" t="s">
        <v>19</v>
      </c>
      <c r="N161" s="214" t="s">
        <v>41</v>
      </c>
      <c r="O161" s="85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168</v>
      </c>
      <c r="AT161" s="217" t="s">
        <v>155</v>
      </c>
      <c r="AU161" s="217" t="s">
        <v>80</v>
      </c>
      <c r="AY161" s="18" t="s">
        <v>154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78</v>
      </c>
      <c r="BK161" s="218">
        <f>ROUND(I161*H161,2)</f>
        <v>0</v>
      </c>
      <c r="BL161" s="18" t="s">
        <v>168</v>
      </c>
      <c r="BM161" s="217" t="s">
        <v>616</v>
      </c>
    </row>
    <row r="162" s="2" customFormat="1">
      <c r="A162" s="39"/>
      <c r="B162" s="40"/>
      <c r="C162" s="41"/>
      <c r="D162" s="231" t="s">
        <v>302</v>
      </c>
      <c r="E162" s="41"/>
      <c r="F162" s="232" t="s">
        <v>374</v>
      </c>
      <c r="G162" s="41"/>
      <c r="H162" s="41"/>
      <c r="I162" s="233"/>
      <c r="J162" s="41"/>
      <c r="K162" s="41"/>
      <c r="L162" s="45"/>
      <c r="M162" s="234"/>
      <c r="N162" s="23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302</v>
      </c>
      <c r="AU162" s="18" t="s">
        <v>80</v>
      </c>
    </row>
    <row r="163" s="13" customFormat="1">
      <c r="A163" s="13"/>
      <c r="B163" s="236"/>
      <c r="C163" s="237"/>
      <c r="D163" s="238" t="s">
        <v>322</v>
      </c>
      <c r="E163" s="239" t="s">
        <v>19</v>
      </c>
      <c r="F163" s="240" t="s">
        <v>613</v>
      </c>
      <c r="G163" s="237"/>
      <c r="H163" s="241">
        <v>179.88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322</v>
      </c>
      <c r="AU163" s="247" t="s">
        <v>80</v>
      </c>
      <c r="AV163" s="13" t="s">
        <v>80</v>
      </c>
      <c r="AW163" s="13" t="s">
        <v>32</v>
      </c>
      <c r="AX163" s="13" t="s">
        <v>70</v>
      </c>
      <c r="AY163" s="247" t="s">
        <v>154</v>
      </c>
    </row>
    <row r="164" s="13" customFormat="1">
      <c r="A164" s="13"/>
      <c r="B164" s="236"/>
      <c r="C164" s="237"/>
      <c r="D164" s="238" t="s">
        <v>322</v>
      </c>
      <c r="E164" s="239" t="s">
        <v>19</v>
      </c>
      <c r="F164" s="240" t="s">
        <v>614</v>
      </c>
      <c r="G164" s="237"/>
      <c r="H164" s="241">
        <v>90.450000000000003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322</v>
      </c>
      <c r="AU164" s="247" t="s">
        <v>80</v>
      </c>
      <c r="AV164" s="13" t="s">
        <v>80</v>
      </c>
      <c r="AW164" s="13" t="s">
        <v>32</v>
      </c>
      <c r="AX164" s="13" t="s">
        <v>70</v>
      </c>
      <c r="AY164" s="247" t="s">
        <v>154</v>
      </c>
    </row>
    <row r="165" s="14" customFormat="1">
      <c r="A165" s="14"/>
      <c r="B165" s="248"/>
      <c r="C165" s="249"/>
      <c r="D165" s="238" t="s">
        <v>322</v>
      </c>
      <c r="E165" s="250" t="s">
        <v>19</v>
      </c>
      <c r="F165" s="251" t="s">
        <v>325</v>
      </c>
      <c r="G165" s="249"/>
      <c r="H165" s="252">
        <v>270.32999999999998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322</v>
      </c>
      <c r="AU165" s="258" t="s">
        <v>80</v>
      </c>
      <c r="AV165" s="14" t="s">
        <v>168</v>
      </c>
      <c r="AW165" s="14" t="s">
        <v>32</v>
      </c>
      <c r="AX165" s="14" t="s">
        <v>78</v>
      </c>
      <c r="AY165" s="258" t="s">
        <v>154</v>
      </c>
    </row>
    <row r="166" s="2" customFormat="1" ht="37.8" customHeight="1">
      <c r="A166" s="39"/>
      <c r="B166" s="40"/>
      <c r="C166" s="206" t="s">
        <v>416</v>
      </c>
      <c r="D166" s="206" t="s">
        <v>155</v>
      </c>
      <c r="E166" s="207" t="s">
        <v>375</v>
      </c>
      <c r="F166" s="208" t="s">
        <v>376</v>
      </c>
      <c r="G166" s="209" t="s">
        <v>319</v>
      </c>
      <c r="H166" s="210">
        <v>48.840000000000003</v>
      </c>
      <c r="I166" s="211"/>
      <c r="J166" s="212">
        <f>ROUND(I166*H166,2)</f>
        <v>0</v>
      </c>
      <c r="K166" s="208" t="s">
        <v>300</v>
      </c>
      <c r="L166" s="45"/>
      <c r="M166" s="213" t="s">
        <v>19</v>
      </c>
      <c r="N166" s="214" t="s">
        <v>41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168</v>
      </c>
      <c r="AT166" s="217" t="s">
        <v>155</v>
      </c>
      <c r="AU166" s="217" t="s">
        <v>80</v>
      </c>
      <c r="AY166" s="18" t="s">
        <v>154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78</v>
      </c>
      <c r="BK166" s="218">
        <f>ROUND(I166*H166,2)</f>
        <v>0</v>
      </c>
      <c r="BL166" s="18" t="s">
        <v>168</v>
      </c>
      <c r="BM166" s="217" t="s">
        <v>617</v>
      </c>
    </row>
    <row r="167" s="2" customFormat="1">
      <c r="A167" s="39"/>
      <c r="B167" s="40"/>
      <c r="C167" s="41"/>
      <c r="D167" s="231" t="s">
        <v>302</v>
      </c>
      <c r="E167" s="41"/>
      <c r="F167" s="232" t="s">
        <v>378</v>
      </c>
      <c r="G167" s="41"/>
      <c r="H167" s="41"/>
      <c r="I167" s="233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302</v>
      </c>
      <c r="AU167" s="18" t="s">
        <v>80</v>
      </c>
    </row>
    <row r="168" s="13" customFormat="1">
      <c r="A168" s="13"/>
      <c r="B168" s="236"/>
      <c r="C168" s="237"/>
      <c r="D168" s="238" t="s">
        <v>322</v>
      </c>
      <c r="E168" s="239" t="s">
        <v>19</v>
      </c>
      <c r="F168" s="240" t="s">
        <v>618</v>
      </c>
      <c r="G168" s="237"/>
      <c r="H168" s="241">
        <v>48.840000000000003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322</v>
      </c>
      <c r="AU168" s="247" t="s">
        <v>80</v>
      </c>
      <c r="AV168" s="13" t="s">
        <v>80</v>
      </c>
      <c r="AW168" s="13" t="s">
        <v>32</v>
      </c>
      <c r="AX168" s="13" t="s">
        <v>78</v>
      </c>
      <c r="AY168" s="247" t="s">
        <v>154</v>
      </c>
    </row>
    <row r="169" s="2" customFormat="1" ht="16.5" customHeight="1">
      <c r="A169" s="39"/>
      <c r="B169" s="40"/>
      <c r="C169" s="259" t="s">
        <v>422</v>
      </c>
      <c r="D169" s="259" t="s">
        <v>381</v>
      </c>
      <c r="E169" s="260" t="s">
        <v>382</v>
      </c>
      <c r="F169" s="261" t="s">
        <v>383</v>
      </c>
      <c r="G169" s="262" t="s">
        <v>384</v>
      </c>
      <c r="H169" s="263">
        <v>87.912000000000006</v>
      </c>
      <c r="I169" s="264"/>
      <c r="J169" s="265">
        <f>ROUND(I169*H169,2)</f>
        <v>0</v>
      </c>
      <c r="K169" s="261" t="s">
        <v>300</v>
      </c>
      <c r="L169" s="266"/>
      <c r="M169" s="267" t="s">
        <v>19</v>
      </c>
      <c r="N169" s="268" t="s">
        <v>41</v>
      </c>
      <c r="O169" s="85"/>
      <c r="P169" s="215">
        <f>O169*H169</f>
        <v>0</v>
      </c>
      <c r="Q169" s="215">
        <v>1</v>
      </c>
      <c r="R169" s="215">
        <f>Q169*H169</f>
        <v>87.912000000000006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183</v>
      </c>
      <c r="AT169" s="217" t="s">
        <v>381</v>
      </c>
      <c r="AU169" s="217" t="s">
        <v>80</v>
      </c>
      <c r="AY169" s="18" t="s">
        <v>154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78</v>
      </c>
      <c r="BK169" s="218">
        <f>ROUND(I169*H169,2)</f>
        <v>0</v>
      </c>
      <c r="BL169" s="18" t="s">
        <v>168</v>
      </c>
      <c r="BM169" s="217" t="s">
        <v>619</v>
      </c>
    </row>
    <row r="170" s="13" customFormat="1">
      <c r="A170" s="13"/>
      <c r="B170" s="236"/>
      <c r="C170" s="237"/>
      <c r="D170" s="238" t="s">
        <v>322</v>
      </c>
      <c r="E170" s="239" t="s">
        <v>19</v>
      </c>
      <c r="F170" s="240" t="s">
        <v>620</v>
      </c>
      <c r="G170" s="237"/>
      <c r="H170" s="241">
        <v>87.912000000000006</v>
      </c>
      <c r="I170" s="242"/>
      <c r="J170" s="237"/>
      <c r="K170" s="237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322</v>
      </c>
      <c r="AU170" s="247" t="s">
        <v>80</v>
      </c>
      <c r="AV170" s="13" t="s">
        <v>80</v>
      </c>
      <c r="AW170" s="13" t="s">
        <v>32</v>
      </c>
      <c r="AX170" s="13" t="s">
        <v>78</v>
      </c>
      <c r="AY170" s="247" t="s">
        <v>154</v>
      </c>
    </row>
    <row r="171" s="2" customFormat="1" ht="21.75" customHeight="1">
      <c r="A171" s="39"/>
      <c r="B171" s="40"/>
      <c r="C171" s="206" t="s">
        <v>429</v>
      </c>
      <c r="D171" s="206" t="s">
        <v>155</v>
      </c>
      <c r="E171" s="207" t="s">
        <v>388</v>
      </c>
      <c r="F171" s="208" t="s">
        <v>389</v>
      </c>
      <c r="G171" s="209" t="s">
        <v>299</v>
      </c>
      <c r="H171" s="210">
        <v>162.80000000000001</v>
      </c>
      <c r="I171" s="211"/>
      <c r="J171" s="212">
        <f>ROUND(I171*H171,2)</f>
        <v>0</v>
      </c>
      <c r="K171" s="208" t="s">
        <v>300</v>
      </c>
      <c r="L171" s="45"/>
      <c r="M171" s="213" t="s">
        <v>19</v>
      </c>
      <c r="N171" s="214" t="s">
        <v>41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168</v>
      </c>
      <c r="AT171" s="217" t="s">
        <v>155</v>
      </c>
      <c r="AU171" s="217" t="s">
        <v>80</v>
      </c>
      <c r="AY171" s="18" t="s">
        <v>154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78</v>
      </c>
      <c r="BK171" s="218">
        <f>ROUND(I171*H171,2)</f>
        <v>0</v>
      </c>
      <c r="BL171" s="18" t="s">
        <v>168</v>
      </c>
      <c r="BM171" s="217" t="s">
        <v>621</v>
      </c>
    </row>
    <row r="172" s="2" customFormat="1">
      <c r="A172" s="39"/>
      <c r="B172" s="40"/>
      <c r="C172" s="41"/>
      <c r="D172" s="231" t="s">
        <v>302</v>
      </c>
      <c r="E172" s="41"/>
      <c r="F172" s="232" t="s">
        <v>391</v>
      </c>
      <c r="G172" s="41"/>
      <c r="H172" s="41"/>
      <c r="I172" s="233"/>
      <c r="J172" s="41"/>
      <c r="K172" s="41"/>
      <c r="L172" s="45"/>
      <c r="M172" s="234"/>
      <c r="N172" s="23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302</v>
      </c>
      <c r="AU172" s="18" t="s">
        <v>80</v>
      </c>
    </row>
    <row r="173" s="13" customFormat="1">
      <c r="A173" s="13"/>
      <c r="B173" s="236"/>
      <c r="C173" s="237"/>
      <c r="D173" s="238" t="s">
        <v>322</v>
      </c>
      <c r="E173" s="239" t="s">
        <v>19</v>
      </c>
      <c r="F173" s="240" t="s">
        <v>622</v>
      </c>
      <c r="G173" s="237"/>
      <c r="H173" s="241">
        <v>162.80000000000001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322</v>
      </c>
      <c r="AU173" s="247" t="s">
        <v>80</v>
      </c>
      <c r="AV173" s="13" t="s">
        <v>80</v>
      </c>
      <c r="AW173" s="13" t="s">
        <v>32</v>
      </c>
      <c r="AX173" s="13" t="s">
        <v>78</v>
      </c>
      <c r="AY173" s="247" t="s">
        <v>154</v>
      </c>
    </row>
    <row r="174" s="2" customFormat="1" ht="21.75" customHeight="1">
      <c r="A174" s="39"/>
      <c r="B174" s="40"/>
      <c r="C174" s="206" t="s">
        <v>435</v>
      </c>
      <c r="D174" s="206" t="s">
        <v>155</v>
      </c>
      <c r="E174" s="207" t="s">
        <v>394</v>
      </c>
      <c r="F174" s="208" t="s">
        <v>395</v>
      </c>
      <c r="G174" s="209" t="s">
        <v>299</v>
      </c>
      <c r="H174" s="210">
        <v>25</v>
      </c>
      <c r="I174" s="211"/>
      <c r="J174" s="212">
        <f>ROUND(I174*H174,2)</f>
        <v>0</v>
      </c>
      <c r="K174" s="208" t="s">
        <v>300</v>
      </c>
      <c r="L174" s="45"/>
      <c r="M174" s="213" t="s">
        <v>19</v>
      </c>
      <c r="N174" s="214" t="s">
        <v>41</v>
      </c>
      <c r="O174" s="85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7" t="s">
        <v>168</v>
      </c>
      <c r="AT174" s="217" t="s">
        <v>155</v>
      </c>
      <c r="AU174" s="217" t="s">
        <v>80</v>
      </c>
      <c r="AY174" s="18" t="s">
        <v>154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78</v>
      </c>
      <c r="BK174" s="218">
        <f>ROUND(I174*H174,2)</f>
        <v>0</v>
      </c>
      <c r="BL174" s="18" t="s">
        <v>168</v>
      </c>
      <c r="BM174" s="217" t="s">
        <v>623</v>
      </c>
    </row>
    <row r="175" s="2" customFormat="1">
      <c r="A175" s="39"/>
      <c r="B175" s="40"/>
      <c r="C175" s="41"/>
      <c r="D175" s="231" t="s">
        <v>302</v>
      </c>
      <c r="E175" s="41"/>
      <c r="F175" s="232" t="s">
        <v>397</v>
      </c>
      <c r="G175" s="41"/>
      <c r="H175" s="41"/>
      <c r="I175" s="233"/>
      <c r="J175" s="41"/>
      <c r="K175" s="41"/>
      <c r="L175" s="45"/>
      <c r="M175" s="234"/>
      <c r="N175" s="23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302</v>
      </c>
      <c r="AU175" s="18" t="s">
        <v>80</v>
      </c>
    </row>
    <row r="176" s="13" customFormat="1">
      <c r="A176" s="13"/>
      <c r="B176" s="236"/>
      <c r="C176" s="237"/>
      <c r="D176" s="238" t="s">
        <v>322</v>
      </c>
      <c r="E176" s="239" t="s">
        <v>19</v>
      </c>
      <c r="F176" s="240" t="s">
        <v>624</v>
      </c>
      <c r="G176" s="237"/>
      <c r="H176" s="241">
        <v>25</v>
      </c>
      <c r="I176" s="242"/>
      <c r="J176" s="237"/>
      <c r="K176" s="237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322</v>
      </c>
      <c r="AU176" s="247" t="s">
        <v>80</v>
      </c>
      <c r="AV176" s="13" t="s">
        <v>80</v>
      </c>
      <c r="AW176" s="13" t="s">
        <v>32</v>
      </c>
      <c r="AX176" s="13" t="s">
        <v>78</v>
      </c>
      <c r="AY176" s="247" t="s">
        <v>154</v>
      </c>
    </row>
    <row r="177" s="11" customFormat="1" ht="22.8" customHeight="1">
      <c r="A177" s="11"/>
      <c r="B177" s="192"/>
      <c r="C177" s="193"/>
      <c r="D177" s="194" t="s">
        <v>69</v>
      </c>
      <c r="E177" s="229" t="s">
        <v>80</v>
      </c>
      <c r="F177" s="229" t="s">
        <v>625</v>
      </c>
      <c r="G177" s="193"/>
      <c r="H177" s="193"/>
      <c r="I177" s="196"/>
      <c r="J177" s="230">
        <f>BK177</f>
        <v>0</v>
      </c>
      <c r="K177" s="193"/>
      <c r="L177" s="198"/>
      <c r="M177" s="199"/>
      <c r="N177" s="200"/>
      <c r="O177" s="200"/>
      <c r="P177" s="201">
        <f>SUM(P178:P207)</f>
        <v>0</v>
      </c>
      <c r="Q177" s="200"/>
      <c r="R177" s="201">
        <f>SUM(R178:R207)</f>
        <v>23.172469040000003</v>
      </c>
      <c r="S177" s="200"/>
      <c r="T177" s="202">
        <f>SUM(T178:T207)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03" t="s">
        <v>78</v>
      </c>
      <c r="AT177" s="204" t="s">
        <v>69</v>
      </c>
      <c r="AU177" s="204" t="s">
        <v>78</v>
      </c>
      <c r="AY177" s="203" t="s">
        <v>154</v>
      </c>
      <c r="BK177" s="205">
        <f>SUM(BK178:BK207)</f>
        <v>0</v>
      </c>
    </row>
    <row r="178" s="2" customFormat="1" ht="21.75" customHeight="1">
      <c r="A178" s="39"/>
      <c r="B178" s="40"/>
      <c r="C178" s="206" t="s">
        <v>440</v>
      </c>
      <c r="D178" s="206" t="s">
        <v>155</v>
      </c>
      <c r="E178" s="207" t="s">
        <v>626</v>
      </c>
      <c r="F178" s="208" t="s">
        <v>627</v>
      </c>
      <c r="G178" s="209" t="s">
        <v>319</v>
      </c>
      <c r="H178" s="210">
        <v>7.5</v>
      </c>
      <c r="I178" s="211"/>
      <c r="J178" s="212">
        <f>ROUND(I178*H178,2)</f>
        <v>0</v>
      </c>
      <c r="K178" s="208" t="s">
        <v>300</v>
      </c>
      <c r="L178" s="45"/>
      <c r="M178" s="213" t="s">
        <v>19</v>
      </c>
      <c r="N178" s="214" t="s">
        <v>41</v>
      </c>
      <c r="O178" s="85"/>
      <c r="P178" s="215">
        <f>O178*H178</f>
        <v>0</v>
      </c>
      <c r="Q178" s="215">
        <v>2.1600000000000001</v>
      </c>
      <c r="R178" s="215">
        <f>Q178*H178</f>
        <v>16.200000000000003</v>
      </c>
      <c r="S178" s="215">
        <v>0</v>
      </c>
      <c r="T178" s="21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7" t="s">
        <v>168</v>
      </c>
      <c r="AT178" s="217" t="s">
        <v>155</v>
      </c>
      <c r="AU178" s="217" t="s">
        <v>80</v>
      </c>
      <c r="AY178" s="18" t="s">
        <v>154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78</v>
      </c>
      <c r="BK178" s="218">
        <f>ROUND(I178*H178,2)</f>
        <v>0</v>
      </c>
      <c r="BL178" s="18" t="s">
        <v>168</v>
      </c>
      <c r="BM178" s="217" t="s">
        <v>628</v>
      </c>
    </row>
    <row r="179" s="2" customFormat="1">
      <c r="A179" s="39"/>
      <c r="B179" s="40"/>
      <c r="C179" s="41"/>
      <c r="D179" s="231" t="s">
        <v>302</v>
      </c>
      <c r="E179" s="41"/>
      <c r="F179" s="232" t="s">
        <v>629</v>
      </c>
      <c r="G179" s="41"/>
      <c r="H179" s="41"/>
      <c r="I179" s="233"/>
      <c r="J179" s="41"/>
      <c r="K179" s="41"/>
      <c r="L179" s="45"/>
      <c r="M179" s="234"/>
      <c r="N179" s="23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302</v>
      </c>
      <c r="AU179" s="18" t="s">
        <v>80</v>
      </c>
    </row>
    <row r="180" s="13" customFormat="1">
      <c r="A180" s="13"/>
      <c r="B180" s="236"/>
      <c r="C180" s="237"/>
      <c r="D180" s="238" t="s">
        <v>322</v>
      </c>
      <c r="E180" s="239" t="s">
        <v>19</v>
      </c>
      <c r="F180" s="240" t="s">
        <v>630</v>
      </c>
      <c r="G180" s="237"/>
      <c r="H180" s="241">
        <v>7.5</v>
      </c>
      <c r="I180" s="242"/>
      <c r="J180" s="237"/>
      <c r="K180" s="237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322</v>
      </c>
      <c r="AU180" s="247" t="s">
        <v>80</v>
      </c>
      <c r="AV180" s="13" t="s">
        <v>80</v>
      </c>
      <c r="AW180" s="13" t="s">
        <v>32</v>
      </c>
      <c r="AX180" s="13" t="s">
        <v>78</v>
      </c>
      <c r="AY180" s="247" t="s">
        <v>154</v>
      </c>
    </row>
    <row r="181" s="2" customFormat="1" ht="21.75" customHeight="1">
      <c r="A181" s="39"/>
      <c r="B181" s="40"/>
      <c r="C181" s="206" t="s">
        <v>446</v>
      </c>
      <c r="D181" s="206" t="s">
        <v>155</v>
      </c>
      <c r="E181" s="207" t="s">
        <v>631</v>
      </c>
      <c r="F181" s="208" t="s">
        <v>632</v>
      </c>
      <c r="G181" s="209" t="s">
        <v>319</v>
      </c>
      <c r="H181" s="210">
        <v>1.764</v>
      </c>
      <c r="I181" s="211"/>
      <c r="J181" s="212">
        <f>ROUND(I181*H181,2)</f>
        <v>0</v>
      </c>
      <c r="K181" s="208" t="s">
        <v>300</v>
      </c>
      <c r="L181" s="45"/>
      <c r="M181" s="213" t="s">
        <v>19</v>
      </c>
      <c r="N181" s="214" t="s">
        <v>41</v>
      </c>
      <c r="O181" s="85"/>
      <c r="P181" s="215">
        <f>O181*H181</f>
        <v>0</v>
      </c>
      <c r="Q181" s="215">
        <v>2.5018699999999998</v>
      </c>
      <c r="R181" s="215">
        <f>Q181*H181</f>
        <v>4.4132986799999996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168</v>
      </c>
      <c r="AT181" s="217" t="s">
        <v>155</v>
      </c>
      <c r="AU181" s="217" t="s">
        <v>80</v>
      </c>
      <c r="AY181" s="18" t="s">
        <v>154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78</v>
      </c>
      <c r="BK181" s="218">
        <f>ROUND(I181*H181,2)</f>
        <v>0</v>
      </c>
      <c r="BL181" s="18" t="s">
        <v>168</v>
      </c>
      <c r="BM181" s="217" t="s">
        <v>633</v>
      </c>
    </row>
    <row r="182" s="2" customFormat="1">
      <c r="A182" s="39"/>
      <c r="B182" s="40"/>
      <c r="C182" s="41"/>
      <c r="D182" s="231" t="s">
        <v>302</v>
      </c>
      <c r="E182" s="41"/>
      <c r="F182" s="232" t="s">
        <v>634</v>
      </c>
      <c r="G182" s="41"/>
      <c r="H182" s="41"/>
      <c r="I182" s="233"/>
      <c r="J182" s="41"/>
      <c r="K182" s="41"/>
      <c r="L182" s="45"/>
      <c r="M182" s="234"/>
      <c r="N182" s="23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302</v>
      </c>
      <c r="AU182" s="18" t="s">
        <v>80</v>
      </c>
    </row>
    <row r="183" s="13" customFormat="1">
      <c r="A183" s="13"/>
      <c r="B183" s="236"/>
      <c r="C183" s="237"/>
      <c r="D183" s="238" t="s">
        <v>322</v>
      </c>
      <c r="E183" s="239" t="s">
        <v>19</v>
      </c>
      <c r="F183" s="240" t="s">
        <v>635</v>
      </c>
      <c r="G183" s="237"/>
      <c r="H183" s="241">
        <v>1.764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322</v>
      </c>
      <c r="AU183" s="247" t="s">
        <v>80</v>
      </c>
      <c r="AV183" s="13" t="s">
        <v>80</v>
      </c>
      <c r="AW183" s="13" t="s">
        <v>32</v>
      </c>
      <c r="AX183" s="13" t="s">
        <v>78</v>
      </c>
      <c r="AY183" s="247" t="s">
        <v>154</v>
      </c>
    </row>
    <row r="184" s="2" customFormat="1" ht="16.5" customHeight="1">
      <c r="A184" s="39"/>
      <c r="B184" s="40"/>
      <c r="C184" s="206" t="s">
        <v>450</v>
      </c>
      <c r="D184" s="206" t="s">
        <v>155</v>
      </c>
      <c r="E184" s="207" t="s">
        <v>636</v>
      </c>
      <c r="F184" s="208" t="s">
        <v>637</v>
      </c>
      <c r="G184" s="209" t="s">
        <v>299</v>
      </c>
      <c r="H184" s="210">
        <v>5.04</v>
      </c>
      <c r="I184" s="211"/>
      <c r="J184" s="212">
        <f>ROUND(I184*H184,2)</f>
        <v>0</v>
      </c>
      <c r="K184" s="208" t="s">
        <v>300</v>
      </c>
      <c r="L184" s="45"/>
      <c r="M184" s="213" t="s">
        <v>19</v>
      </c>
      <c r="N184" s="214" t="s">
        <v>41</v>
      </c>
      <c r="O184" s="85"/>
      <c r="P184" s="215">
        <f>O184*H184</f>
        <v>0</v>
      </c>
      <c r="Q184" s="215">
        <v>0.0029399999999999999</v>
      </c>
      <c r="R184" s="215">
        <f>Q184*H184</f>
        <v>0.0148176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168</v>
      </c>
      <c r="AT184" s="217" t="s">
        <v>155</v>
      </c>
      <c r="AU184" s="217" t="s">
        <v>80</v>
      </c>
      <c r="AY184" s="18" t="s">
        <v>154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78</v>
      </c>
      <c r="BK184" s="218">
        <f>ROUND(I184*H184,2)</f>
        <v>0</v>
      </c>
      <c r="BL184" s="18" t="s">
        <v>168</v>
      </c>
      <c r="BM184" s="217" t="s">
        <v>638</v>
      </c>
    </row>
    <row r="185" s="2" customFormat="1">
      <c r="A185" s="39"/>
      <c r="B185" s="40"/>
      <c r="C185" s="41"/>
      <c r="D185" s="231" t="s">
        <v>302</v>
      </c>
      <c r="E185" s="41"/>
      <c r="F185" s="232" t="s">
        <v>639</v>
      </c>
      <c r="G185" s="41"/>
      <c r="H185" s="41"/>
      <c r="I185" s="233"/>
      <c r="J185" s="41"/>
      <c r="K185" s="41"/>
      <c r="L185" s="45"/>
      <c r="M185" s="234"/>
      <c r="N185" s="23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302</v>
      </c>
      <c r="AU185" s="18" t="s">
        <v>80</v>
      </c>
    </row>
    <row r="186" s="13" customFormat="1">
      <c r="A186" s="13"/>
      <c r="B186" s="236"/>
      <c r="C186" s="237"/>
      <c r="D186" s="238" t="s">
        <v>322</v>
      </c>
      <c r="E186" s="239" t="s">
        <v>19</v>
      </c>
      <c r="F186" s="240" t="s">
        <v>640</v>
      </c>
      <c r="G186" s="237"/>
      <c r="H186" s="241">
        <v>5.04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322</v>
      </c>
      <c r="AU186" s="247" t="s">
        <v>80</v>
      </c>
      <c r="AV186" s="13" t="s">
        <v>80</v>
      </c>
      <c r="AW186" s="13" t="s">
        <v>32</v>
      </c>
      <c r="AX186" s="13" t="s">
        <v>78</v>
      </c>
      <c r="AY186" s="247" t="s">
        <v>154</v>
      </c>
    </row>
    <row r="187" s="2" customFormat="1" ht="16.5" customHeight="1">
      <c r="A187" s="39"/>
      <c r="B187" s="40"/>
      <c r="C187" s="206" t="s">
        <v>454</v>
      </c>
      <c r="D187" s="206" t="s">
        <v>155</v>
      </c>
      <c r="E187" s="207" t="s">
        <v>641</v>
      </c>
      <c r="F187" s="208" t="s">
        <v>642</v>
      </c>
      <c r="G187" s="209" t="s">
        <v>299</v>
      </c>
      <c r="H187" s="210">
        <v>5.04</v>
      </c>
      <c r="I187" s="211"/>
      <c r="J187" s="212">
        <f>ROUND(I187*H187,2)</f>
        <v>0</v>
      </c>
      <c r="K187" s="208" t="s">
        <v>300</v>
      </c>
      <c r="L187" s="45"/>
      <c r="M187" s="213" t="s">
        <v>19</v>
      </c>
      <c r="N187" s="214" t="s">
        <v>41</v>
      </c>
      <c r="O187" s="85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7" t="s">
        <v>168</v>
      </c>
      <c r="AT187" s="217" t="s">
        <v>155</v>
      </c>
      <c r="AU187" s="217" t="s">
        <v>80</v>
      </c>
      <c r="AY187" s="18" t="s">
        <v>154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78</v>
      </c>
      <c r="BK187" s="218">
        <f>ROUND(I187*H187,2)</f>
        <v>0</v>
      </c>
      <c r="BL187" s="18" t="s">
        <v>168</v>
      </c>
      <c r="BM187" s="217" t="s">
        <v>643</v>
      </c>
    </row>
    <row r="188" s="2" customFormat="1">
      <c r="A188" s="39"/>
      <c r="B188" s="40"/>
      <c r="C188" s="41"/>
      <c r="D188" s="231" t="s">
        <v>302</v>
      </c>
      <c r="E188" s="41"/>
      <c r="F188" s="232" t="s">
        <v>644</v>
      </c>
      <c r="G188" s="41"/>
      <c r="H188" s="41"/>
      <c r="I188" s="233"/>
      <c r="J188" s="41"/>
      <c r="K188" s="41"/>
      <c r="L188" s="45"/>
      <c r="M188" s="234"/>
      <c r="N188" s="23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302</v>
      </c>
      <c r="AU188" s="18" t="s">
        <v>80</v>
      </c>
    </row>
    <row r="189" s="13" customFormat="1">
      <c r="A189" s="13"/>
      <c r="B189" s="236"/>
      <c r="C189" s="237"/>
      <c r="D189" s="238" t="s">
        <v>322</v>
      </c>
      <c r="E189" s="239" t="s">
        <v>19</v>
      </c>
      <c r="F189" s="240" t="s">
        <v>645</v>
      </c>
      <c r="G189" s="237"/>
      <c r="H189" s="241">
        <v>5.04</v>
      </c>
      <c r="I189" s="242"/>
      <c r="J189" s="237"/>
      <c r="K189" s="237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322</v>
      </c>
      <c r="AU189" s="247" t="s">
        <v>80</v>
      </c>
      <c r="AV189" s="13" t="s">
        <v>80</v>
      </c>
      <c r="AW189" s="13" t="s">
        <v>32</v>
      </c>
      <c r="AX189" s="13" t="s">
        <v>78</v>
      </c>
      <c r="AY189" s="247" t="s">
        <v>154</v>
      </c>
    </row>
    <row r="190" s="2" customFormat="1" ht="16.5" customHeight="1">
      <c r="A190" s="39"/>
      <c r="B190" s="40"/>
      <c r="C190" s="206" t="s">
        <v>458</v>
      </c>
      <c r="D190" s="206" t="s">
        <v>155</v>
      </c>
      <c r="E190" s="207" t="s">
        <v>646</v>
      </c>
      <c r="F190" s="208" t="s">
        <v>647</v>
      </c>
      <c r="G190" s="209" t="s">
        <v>384</v>
      </c>
      <c r="H190" s="210">
        <v>0.074999999999999997</v>
      </c>
      <c r="I190" s="211"/>
      <c r="J190" s="212">
        <f>ROUND(I190*H190,2)</f>
        <v>0</v>
      </c>
      <c r="K190" s="208" t="s">
        <v>300</v>
      </c>
      <c r="L190" s="45"/>
      <c r="M190" s="213" t="s">
        <v>19</v>
      </c>
      <c r="N190" s="214" t="s">
        <v>41</v>
      </c>
      <c r="O190" s="85"/>
      <c r="P190" s="215">
        <f>O190*H190</f>
        <v>0</v>
      </c>
      <c r="Q190" s="215">
        <v>1.06277</v>
      </c>
      <c r="R190" s="215">
        <f>Q190*H190</f>
        <v>0.079707749999999994</v>
      </c>
      <c r="S190" s="215">
        <v>0</v>
      </c>
      <c r="T190" s="21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7" t="s">
        <v>168</v>
      </c>
      <c r="AT190" s="217" t="s">
        <v>155</v>
      </c>
      <c r="AU190" s="217" t="s">
        <v>80</v>
      </c>
      <c r="AY190" s="18" t="s">
        <v>154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78</v>
      </c>
      <c r="BK190" s="218">
        <f>ROUND(I190*H190,2)</f>
        <v>0</v>
      </c>
      <c r="BL190" s="18" t="s">
        <v>168</v>
      </c>
      <c r="BM190" s="217" t="s">
        <v>648</v>
      </c>
    </row>
    <row r="191" s="2" customFormat="1">
      <c r="A191" s="39"/>
      <c r="B191" s="40"/>
      <c r="C191" s="41"/>
      <c r="D191" s="231" t="s">
        <v>302</v>
      </c>
      <c r="E191" s="41"/>
      <c r="F191" s="232" t="s">
        <v>649</v>
      </c>
      <c r="G191" s="41"/>
      <c r="H191" s="41"/>
      <c r="I191" s="233"/>
      <c r="J191" s="41"/>
      <c r="K191" s="41"/>
      <c r="L191" s="45"/>
      <c r="M191" s="234"/>
      <c r="N191" s="235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302</v>
      </c>
      <c r="AU191" s="18" t="s">
        <v>80</v>
      </c>
    </row>
    <row r="192" s="13" customFormat="1">
      <c r="A192" s="13"/>
      <c r="B192" s="236"/>
      <c r="C192" s="237"/>
      <c r="D192" s="238" t="s">
        <v>322</v>
      </c>
      <c r="E192" s="239" t="s">
        <v>19</v>
      </c>
      <c r="F192" s="240" t="s">
        <v>650</v>
      </c>
      <c r="G192" s="237"/>
      <c r="H192" s="241">
        <v>0.074999999999999997</v>
      </c>
      <c r="I192" s="242"/>
      <c r="J192" s="237"/>
      <c r="K192" s="237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322</v>
      </c>
      <c r="AU192" s="247" t="s">
        <v>80</v>
      </c>
      <c r="AV192" s="13" t="s">
        <v>80</v>
      </c>
      <c r="AW192" s="13" t="s">
        <v>32</v>
      </c>
      <c r="AX192" s="13" t="s">
        <v>78</v>
      </c>
      <c r="AY192" s="247" t="s">
        <v>154</v>
      </c>
    </row>
    <row r="193" s="2" customFormat="1" ht="16.5" customHeight="1">
      <c r="A193" s="39"/>
      <c r="B193" s="40"/>
      <c r="C193" s="206" t="s">
        <v>462</v>
      </c>
      <c r="D193" s="206" t="s">
        <v>155</v>
      </c>
      <c r="E193" s="207" t="s">
        <v>651</v>
      </c>
      <c r="F193" s="208" t="s">
        <v>652</v>
      </c>
      <c r="G193" s="209" t="s">
        <v>384</v>
      </c>
      <c r="H193" s="210">
        <v>7.0510000000000002</v>
      </c>
      <c r="I193" s="211"/>
      <c r="J193" s="212">
        <f>ROUND(I193*H193,2)</f>
        <v>0</v>
      </c>
      <c r="K193" s="208" t="s">
        <v>300</v>
      </c>
      <c r="L193" s="45"/>
      <c r="M193" s="213" t="s">
        <v>19</v>
      </c>
      <c r="N193" s="214" t="s">
        <v>41</v>
      </c>
      <c r="O193" s="85"/>
      <c r="P193" s="215">
        <f>O193*H193</f>
        <v>0</v>
      </c>
      <c r="Q193" s="215">
        <v>0.099510000000000001</v>
      </c>
      <c r="R193" s="215">
        <f>Q193*H193</f>
        <v>0.70164501000000001</v>
      </c>
      <c r="S193" s="215">
        <v>0</v>
      </c>
      <c r="T193" s="21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7" t="s">
        <v>168</v>
      </c>
      <c r="AT193" s="217" t="s">
        <v>155</v>
      </c>
      <c r="AU193" s="217" t="s">
        <v>80</v>
      </c>
      <c r="AY193" s="18" t="s">
        <v>154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78</v>
      </c>
      <c r="BK193" s="218">
        <f>ROUND(I193*H193,2)</f>
        <v>0</v>
      </c>
      <c r="BL193" s="18" t="s">
        <v>168</v>
      </c>
      <c r="BM193" s="217" t="s">
        <v>653</v>
      </c>
    </row>
    <row r="194" s="2" customFormat="1">
      <c r="A194" s="39"/>
      <c r="B194" s="40"/>
      <c r="C194" s="41"/>
      <c r="D194" s="231" t="s">
        <v>302</v>
      </c>
      <c r="E194" s="41"/>
      <c r="F194" s="232" t="s">
        <v>654</v>
      </c>
      <c r="G194" s="41"/>
      <c r="H194" s="41"/>
      <c r="I194" s="233"/>
      <c r="J194" s="41"/>
      <c r="K194" s="41"/>
      <c r="L194" s="45"/>
      <c r="M194" s="234"/>
      <c r="N194" s="235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302</v>
      </c>
      <c r="AU194" s="18" t="s">
        <v>80</v>
      </c>
    </row>
    <row r="195" s="13" customFormat="1">
      <c r="A195" s="13"/>
      <c r="B195" s="236"/>
      <c r="C195" s="237"/>
      <c r="D195" s="238" t="s">
        <v>322</v>
      </c>
      <c r="E195" s="239" t="s">
        <v>19</v>
      </c>
      <c r="F195" s="240" t="s">
        <v>655</v>
      </c>
      <c r="G195" s="237"/>
      <c r="H195" s="241">
        <v>7.0510000000000002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322</v>
      </c>
      <c r="AU195" s="247" t="s">
        <v>80</v>
      </c>
      <c r="AV195" s="13" t="s">
        <v>80</v>
      </c>
      <c r="AW195" s="13" t="s">
        <v>32</v>
      </c>
      <c r="AX195" s="13" t="s">
        <v>78</v>
      </c>
      <c r="AY195" s="247" t="s">
        <v>154</v>
      </c>
    </row>
    <row r="196" s="2" customFormat="1" ht="16.5" customHeight="1">
      <c r="A196" s="39"/>
      <c r="B196" s="40"/>
      <c r="C196" s="206" t="s">
        <v>466</v>
      </c>
      <c r="D196" s="206" t="s">
        <v>155</v>
      </c>
      <c r="E196" s="207" t="s">
        <v>656</v>
      </c>
      <c r="F196" s="208" t="s">
        <v>657</v>
      </c>
      <c r="G196" s="209" t="s">
        <v>384</v>
      </c>
      <c r="H196" s="210">
        <v>7.0510000000000002</v>
      </c>
      <c r="I196" s="211"/>
      <c r="J196" s="212">
        <f>ROUND(I196*H196,2)</f>
        <v>0</v>
      </c>
      <c r="K196" s="208" t="s">
        <v>300</v>
      </c>
      <c r="L196" s="45"/>
      <c r="M196" s="213" t="s">
        <v>19</v>
      </c>
      <c r="N196" s="214" t="s">
        <v>41</v>
      </c>
      <c r="O196" s="85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7" t="s">
        <v>168</v>
      </c>
      <c r="AT196" s="217" t="s">
        <v>155</v>
      </c>
      <c r="AU196" s="217" t="s">
        <v>80</v>
      </c>
      <c r="AY196" s="18" t="s">
        <v>154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78</v>
      </c>
      <c r="BK196" s="218">
        <f>ROUND(I196*H196,2)</f>
        <v>0</v>
      </c>
      <c r="BL196" s="18" t="s">
        <v>168</v>
      </c>
      <c r="BM196" s="217" t="s">
        <v>658</v>
      </c>
    </row>
    <row r="197" s="2" customFormat="1">
      <c r="A197" s="39"/>
      <c r="B197" s="40"/>
      <c r="C197" s="41"/>
      <c r="D197" s="231" t="s">
        <v>302</v>
      </c>
      <c r="E197" s="41"/>
      <c r="F197" s="232" t="s">
        <v>659</v>
      </c>
      <c r="G197" s="41"/>
      <c r="H197" s="41"/>
      <c r="I197" s="233"/>
      <c r="J197" s="41"/>
      <c r="K197" s="41"/>
      <c r="L197" s="45"/>
      <c r="M197" s="234"/>
      <c r="N197" s="23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302</v>
      </c>
      <c r="AU197" s="18" t="s">
        <v>80</v>
      </c>
    </row>
    <row r="198" s="13" customFormat="1">
      <c r="A198" s="13"/>
      <c r="B198" s="236"/>
      <c r="C198" s="237"/>
      <c r="D198" s="238" t="s">
        <v>322</v>
      </c>
      <c r="E198" s="239" t="s">
        <v>19</v>
      </c>
      <c r="F198" s="240" t="s">
        <v>660</v>
      </c>
      <c r="G198" s="237"/>
      <c r="H198" s="241">
        <v>7.0510000000000002</v>
      </c>
      <c r="I198" s="242"/>
      <c r="J198" s="237"/>
      <c r="K198" s="237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322</v>
      </c>
      <c r="AU198" s="247" t="s">
        <v>80</v>
      </c>
      <c r="AV198" s="13" t="s">
        <v>80</v>
      </c>
      <c r="AW198" s="13" t="s">
        <v>32</v>
      </c>
      <c r="AX198" s="13" t="s">
        <v>78</v>
      </c>
      <c r="AY198" s="247" t="s">
        <v>154</v>
      </c>
    </row>
    <row r="199" s="2" customFormat="1" ht="16.5" customHeight="1">
      <c r="A199" s="39"/>
      <c r="B199" s="40"/>
      <c r="C199" s="259" t="s">
        <v>470</v>
      </c>
      <c r="D199" s="259" t="s">
        <v>381</v>
      </c>
      <c r="E199" s="260" t="s">
        <v>661</v>
      </c>
      <c r="F199" s="261" t="s">
        <v>662</v>
      </c>
      <c r="G199" s="262" t="s">
        <v>384</v>
      </c>
      <c r="H199" s="263">
        <v>0.22900000000000001</v>
      </c>
      <c r="I199" s="264"/>
      <c r="J199" s="265">
        <f>ROUND(I199*H199,2)</f>
        <v>0</v>
      </c>
      <c r="K199" s="261" t="s">
        <v>300</v>
      </c>
      <c r="L199" s="266"/>
      <c r="M199" s="267" t="s">
        <v>19</v>
      </c>
      <c r="N199" s="268" t="s">
        <v>41</v>
      </c>
      <c r="O199" s="85"/>
      <c r="P199" s="215">
        <f>O199*H199</f>
        <v>0</v>
      </c>
      <c r="Q199" s="215">
        <v>1</v>
      </c>
      <c r="R199" s="215">
        <f>Q199*H199</f>
        <v>0.22900000000000001</v>
      </c>
      <c r="S199" s="215">
        <v>0</v>
      </c>
      <c r="T199" s="21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7" t="s">
        <v>462</v>
      </c>
      <c r="AT199" s="217" t="s">
        <v>381</v>
      </c>
      <c r="AU199" s="217" t="s">
        <v>80</v>
      </c>
      <c r="AY199" s="18" t="s">
        <v>154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78</v>
      </c>
      <c r="BK199" s="218">
        <f>ROUND(I199*H199,2)</f>
        <v>0</v>
      </c>
      <c r="BL199" s="18" t="s">
        <v>214</v>
      </c>
      <c r="BM199" s="217" t="s">
        <v>663</v>
      </c>
    </row>
    <row r="200" s="2" customFormat="1">
      <c r="A200" s="39"/>
      <c r="B200" s="40"/>
      <c r="C200" s="41"/>
      <c r="D200" s="238" t="s">
        <v>664</v>
      </c>
      <c r="E200" s="41"/>
      <c r="F200" s="272" t="s">
        <v>665</v>
      </c>
      <c r="G200" s="41"/>
      <c r="H200" s="41"/>
      <c r="I200" s="233"/>
      <c r="J200" s="41"/>
      <c r="K200" s="41"/>
      <c r="L200" s="45"/>
      <c r="M200" s="234"/>
      <c r="N200" s="23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664</v>
      </c>
      <c r="AU200" s="18" t="s">
        <v>80</v>
      </c>
    </row>
    <row r="201" s="13" customFormat="1">
      <c r="A201" s="13"/>
      <c r="B201" s="236"/>
      <c r="C201" s="237"/>
      <c r="D201" s="238" t="s">
        <v>322</v>
      </c>
      <c r="E201" s="239" t="s">
        <v>19</v>
      </c>
      <c r="F201" s="240" t="s">
        <v>666</v>
      </c>
      <c r="G201" s="237"/>
      <c r="H201" s="241">
        <v>0.22900000000000001</v>
      </c>
      <c r="I201" s="242"/>
      <c r="J201" s="237"/>
      <c r="K201" s="237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322</v>
      </c>
      <c r="AU201" s="247" t="s">
        <v>80</v>
      </c>
      <c r="AV201" s="13" t="s">
        <v>80</v>
      </c>
      <c r="AW201" s="13" t="s">
        <v>32</v>
      </c>
      <c r="AX201" s="13" t="s">
        <v>78</v>
      </c>
      <c r="AY201" s="247" t="s">
        <v>154</v>
      </c>
    </row>
    <row r="202" s="2" customFormat="1" ht="16.5" customHeight="1">
      <c r="A202" s="39"/>
      <c r="B202" s="40"/>
      <c r="C202" s="259" t="s">
        <v>475</v>
      </c>
      <c r="D202" s="259" t="s">
        <v>381</v>
      </c>
      <c r="E202" s="260" t="s">
        <v>667</v>
      </c>
      <c r="F202" s="261" t="s">
        <v>668</v>
      </c>
      <c r="G202" s="262" t="s">
        <v>384</v>
      </c>
      <c r="H202" s="263">
        <v>0.17899999999999999</v>
      </c>
      <c r="I202" s="264"/>
      <c r="J202" s="265">
        <f>ROUND(I202*H202,2)</f>
        <v>0</v>
      </c>
      <c r="K202" s="261" t="s">
        <v>300</v>
      </c>
      <c r="L202" s="266"/>
      <c r="M202" s="267" t="s">
        <v>19</v>
      </c>
      <c r="N202" s="268" t="s">
        <v>41</v>
      </c>
      <c r="O202" s="85"/>
      <c r="P202" s="215">
        <f>O202*H202</f>
        <v>0</v>
      </c>
      <c r="Q202" s="215">
        <v>1</v>
      </c>
      <c r="R202" s="215">
        <f>Q202*H202</f>
        <v>0.17899999999999999</v>
      </c>
      <c r="S202" s="215">
        <v>0</v>
      </c>
      <c r="T202" s="21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7" t="s">
        <v>462</v>
      </c>
      <c r="AT202" s="217" t="s">
        <v>381</v>
      </c>
      <c r="AU202" s="217" t="s">
        <v>80</v>
      </c>
      <c r="AY202" s="18" t="s">
        <v>154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78</v>
      </c>
      <c r="BK202" s="218">
        <f>ROUND(I202*H202,2)</f>
        <v>0</v>
      </c>
      <c r="BL202" s="18" t="s">
        <v>214</v>
      </c>
      <c r="BM202" s="217" t="s">
        <v>669</v>
      </c>
    </row>
    <row r="203" s="2" customFormat="1">
      <c r="A203" s="39"/>
      <c r="B203" s="40"/>
      <c r="C203" s="41"/>
      <c r="D203" s="238" t="s">
        <v>664</v>
      </c>
      <c r="E203" s="41"/>
      <c r="F203" s="272" t="s">
        <v>670</v>
      </c>
      <c r="G203" s="41"/>
      <c r="H203" s="41"/>
      <c r="I203" s="233"/>
      <c r="J203" s="41"/>
      <c r="K203" s="41"/>
      <c r="L203" s="45"/>
      <c r="M203" s="234"/>
      <c r="N203" s="23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664</v>
      </c>
      <c r="AU203" s="18" t="s">
        <v>80</v>
      </c>
    </row>
    <row r="204" s="13" customFormat="1">
      <c r="A204" s="13"/>
      <c r="B204" s="236"/>
      <c r="C204" s="237"/>
      <c r="D204" s="238" t="s">
        <v>322</v>
      </c>
      <c r="E204" s="239" t="s">
        <v>19</v>
      </c>
      <c r="F204" s="240" t="s">
        <v>671</v>
      </c>
      <c r="G204" s="237"/>
      <c r="H204" s="241">
        <v>0.17899999999999999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322</v>
      </c>
      <c r="AU204" s="247" t="s">
        <v>80</v>
      </c>
      <c r="AV204" s="13" t="s">
        <v>80</v>
      </c>
      <c r="AW204" s="13" t="s">
        <v>32</v>
      </c>
      <c r="AX204" s="13" t="s">
        <v>78</v>
      </c>
      <c r="AY204" s="247" t="s">
        <v>154</v>
      </c>
    </row>
    <row r="205" s="2" customFormat="1" ht="16.5" customHeight="1">
      <c r="A205" s="39"/>
      <c r="B205" s="40"/>
      <c r="C205" s="259" t="s">
        <v>479</v>
      </c>
      <c r="D205" s="259" t="s">
        <v>381</v>
      </c>
      <c r="E205" s="260" t="s">
        <v>672</v>
      </c>
      <c r="F205" s="261" t="s">
        <v>673</v>
      </c>
      <c r="G205" s="262" t="s">
        <v>384</v>
      </c>
      <c r="H205" s="263">
        <v>1.355</v>
      </c>
      <c r="I205" s="264"/>
      <c r="J205" s="265">
        <f>ROUND(I205*H205,2)</f>
        <v>0</v>
      </c>
      <c r="K205" s="261" t="s">
        <v>300</v>
      </c>
      <c r="L205" s="266"/>
      <c r="M205" s="267" t="s">
        <v>19</v>
      </c>
      <c r="N205" s="268" t="s">
        <v>41</v>
      </c>
      <c r="O205" s="85"/>
      <c r="P205" s="215">
        <f>O205*H205</f>
        <v>0</v>
      </c>
      <c r="Q205" s="215">
        <v>1</v>
      </c>
      <c r="R205" s="215">
        <f>Q205*H205</f>
        <v>1.355</v>
      </c>
      <c r="S205" s="215">
        <v>0</v>
      </c>
      <c r="T205" s="21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7" t="s">
        <v>462</v>
      </c>
      <c r="AT205" s="217" t="s">
        <v>381</v>
      </c>
      <c r="AU205" s="217" t="s">
        <v>80</v>
      </c>
      <c r="AY205" s="18" t="s">
        <v>154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78</v>
      </c>
      <c r="BK205" s="218">
        <f>ROUND(I205*H205,2)</f>
        <v>0</v>
      </c>
      <c r="BL205" s="18" t="s">
        <v>214</v>
      </c>
      <c r="BM205" s="217" t="s">
        <v>674</v>
      </c>
    </row>
    <row r="206" s="2" customFormat="1">
      <c r="A206" s="39"/>
      <c r="B206" s="40"/>
      <c r="C206" s="41"/>
      <c r="D206" s="238" t="s">
        <v>664</v>
      </c>
      <c r="E206" s="41"/>
      <c r="F206" s="272" t="s">
        <v>675</v>
      </c>
      <c r="G206" s="41"/>
      <c r="H206" s="41"/>
      <c r="I206" s="233"/>
      <c r="J206" s="41"/>
      <c r="K206" s="41"/>
      <c r="L206" s="45"/>
      <c r="M206" s="234"/>
      <c r="N206" s="23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664</v>
      </c>
      <c r="AU206" s="18" t="s">
        <v>80</v>
      </c>
    </row>
    <row r="207" s="13" customFormat="1">
      <c r="A207" s="13"/>
      <c r="B207" s="236"/>
      <c r="C207" s="237"/>
      <c r="D207" s="238" t="s">
        <v>322</v>
      </c>
      <c r="E207" s="239" t="s">
        <v>19</v>
      </c>
      <c r="F207" s="240" t="s">
        <v>676</v>
      </c>
      <c r="G207" s="237"/>
      <c r="H207" s="241">
        <v>1.355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322</v>
      </c>
      <c r="AU207" s="247" t="s">
        <v>80</v>
      </c>
      <c r="AV207" s="13" t="s">
        <v>80</v>
      </c>
      <c r="AW207" s="13" t="s">
        <v>32</v>
      </c>
      <c r="AX207" s="13" t="s">
        <v>78</v>
      </c>
      <c r="AY207" s="247" t="s">
        <v>154</v>
      </c>
    </row>
    <row r="208" s="11" customFormat="1" ht="22.8" customHeight="1">
      <c r="A208" s="11"/>
      <c r="B208" s="192"/>
      <c r="C208" s="193"/>
      <c r="D208" s="194" t="s">
        <v>69</v>
      </c>
      <c r="E208" s="229" t="s">
        <v>164</v>
      </c>
      <c r="F208" s="229" t="s">
        <v>677</v>
      </c>
      <c r="G208" s="193"/>
      <c r="H208" s="193"/>
      <c r="I208" s="196"/>
      <c r="J208" s="230">
        <f>BK208</f>
        <v>0</v>
      </c>
      <c r="K208" s="193"/>
      <c r="L208" s="198"/>
      <c r="M208" s="199"/>
      <c r="N208" s="200"/>
      <c r="O208" s="200"/>
      <c r="P208" s="201">
        <f>SUM(P209:P227)</f>
        <v>0</v>
      </c>
      <c r="Q208" s="200"/>
      <c r="R208" s="201">
        <f>SUM(R209:R227)</f>
        <v>17.76955924</v>
      </c>
      <c r="S208" s="200"/>
      <c r="T208" s="202">
        <f>SUM(T209:T227)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203" t="s">
        <v>78</v>
      </c>
      <c r="AT208" s="204" t="s">
        <v>69</v>
      </c>
      <c r="AU208" s="204" t="s">
        <v>78</v>
      </c>
      <c r="AY208" s="203" t="s">
        <v>154</v>
      </c>
      <c r="BK208" s="205">
        <f>SUM(BK209:BK227)</f>
        <v>0</v>
      </c>
    </row>
    <row r="209" s="2" customFormat="1" ht="24.15" customHeight="1">
      <c r="A209" s="39"/>
      <c r="B209" s="40"/>
      <c r="C209" s="206" t="s">
        <v>484</v>
      </c>
      <c r="D209" s="206" t="s">
        <v>155</v>
      </c>
      <c r="E209" s="207" t="s">
        <v>678</v>
      </c>
      <c r="F209" s="208" t="s">
        <v>679</v>
      </c>
      <c r="G209" s="209" t="s">
        <v>319</v>
      </c>
      <c r="H209" s="210">
        <v>7.04</v>
      </c>
      <c r="I209" s="211"/>
      <c r="J209" s="212">
        <f>ROUND(I209*H209,2)</f>
        <v>0</v>
      </c>
      <c r="K209" s="208" t="s">
        <v>300</v>
      </c>
      <c r="L209" s="45"/>
      <c r="M209" s="213" t="s">
        <v>19</v>
      </c>
      <c r="N209" s="214" t="s">
        <v>41</v>
      </c>
      <c r="O209" s="85"/>
      <c r="P209" s="215">
        <f>O209*H209</f>
        <v>0</v>
      </c>
      <c r="Q209" s="215">
        <v>2.5143</v>
      </c>
      <c r="R209" s="215">
        <f>Q209*H209</f>
        <v>17.700672000000001</v>
      </c>
      <c r="S209" s="215">
        <v>0</v>
      </c>
      <c r="T209" s="21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7" t="s">
        <v>168</v>
      </c>
      <c r="AT209" s="217" t="s">
        <v>155</v>
      </c>
      <c r="AU209" s="217" t="s">
        <v>80</v>
      </c>
      <c r="AY209" s="18" t="s">
        <v>154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78</v>
      </c>
      <c r="BK209" s="218">
        <f>ROUND(I209*H209,2)</f>
        <v>0</v>
      </c>
      <c r="BL209" s="18" t="s">
        <v>168</v>
      </c>
      <c r="BM209" s="217" t="s">
        <v>680</v>
      </c>
    </row>
    <row r="210" s="2" customFormat="1">
      <c r="A210" s="39"/>
      <c r="B210" s="40"/>
      <c r="C210" s="41"/>
      <c r="D210" s="231" t="s">
        <v>302</v>
      </c>
      <c r="E210" s="41"/>
      <c r="F210" s="232" t="s">
        <v>681</v>
      </c>
      <c r="G210" s="41"/>
      <c r="H210" s="41"/>
      <c r="I210" s="233"/>
      <c r="J210" s="41"/>
      <c r="K210" s="41"/>
      <c r="L210" s="45"/>
      <c r="M210" s="234"/>
      <c r="N210" s="23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302</v>
      </c>
      <c r="AU210" s="18" t="s">
        <v>80</v>
      </c>
    </row>
    <row r="211" s="13" customFormat="1">
      <c r="A211" s="13"/>
      <c r="B211" s="236"/>
      <c r="C211" s="237"/>
      <c r="D211" s="238" t="s">
        <v>322</v>
      </c>
      <c r="E211" s="239" t="s">
        <v>19</v>
      </c>
      <c r="F211" s="240" t="s">
        <v>682</v>
      </c>
      <c r="G211" s="237"/>
      <c r="H211" s="241">
        <v>5.04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322</v>
      </c>
      <c r="AU211" s="247" t="s">
        <v>80</v>
      </c>
      <c r="AV211" s="13" t="s">
        <v>80</v>
      </c>
      <c r="AW211" s="13" t="s">
        <v>32</v>
      </c>
      <c r="AX211" s="13" t="s">
        <v>70</v>
      </c>
      <c r="AY211" s="247" t="s">
        <v>154</v>
      </c>
    </row>
    <row r="212" s="13" customFormat="1">
      <c r="A212" s="13"/>
      <c r="B212" s="236"/>
      <c r="C212" s="237"/>
      <c r="D212" s="238" t="s">
        <v>322</v>
      </c>
      <c r="E212" s="239" t="s">
        <v>19</v>
      </c>
      <c r="F212" s="240" t="s">
        <v>683</v>
      </c>
      <c r="G212" s="237"/>
      <c r="H212" s="241">
        <v>1.5</v>
      </c>
      <c r="I212" s="242"/>
      <c r="J212" s="237"/>
      <c r="K212" s="237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322</v>
      </c>
      <c r="AU212" s="247" t="s">
        <v>80</v>
      </c>
      <c r="AV212" s="13" t="s">
        <v>80</v>
      </c>
      <c r="AW212" s="13" t="s">
        <v>32</v>
      </c>
      <c r="AX212" s="13" t="s">
        <v>70</v>
      </c>
      <c r="AY212" s="247" t="s">
        <v>154</v>
      </c>
    </row>
    <row r="213" s="13" customFormat="1">
      <c r="A213" s="13"/>
      <c r="B213" s="236"/>
      <c r="C213" s="237"/>
      <c r="D213" s="238" t="s">
        <v>322</v>
      </c>
      <c r="E213" s="239" t="s">
        <v>19</v>
      </c>
      <c r="F213" s="240" t="s">
        <v>684</v>
      </c>
      <c r="G213" s="237"/>
      <c r="H213" s="241">
        <v>0.5</v>
      </c>
      <c r="I213" s="242"/>
      <c r="J213" s="237"/>
      <c r="K213" s="237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322</v>
      </c>
      <c r="AU213" s="247" t="s">
        <v>80</v>
      </c>
      <c r="AV213" s="13" t="s">
        <v>80</v>
      </c>
      <c r="AW213" s="13" t="s">
        <v>32</v>
      </c>
      <c r="AX213" s="13" t="s">
        <v>70</v>
      </c>
      <c r="AY213" s="247" t="s">
        <v>154</v>
      </c>
    </row>
    <row r="214" s="14" customFormat="1">
      <c r="A214" s="14"/>
      <c r="B214" s="248"/>
      <c r="C214" s="249"/>
      <c r="D214" s="238" t="s">
        <v>322</v>
      </c>
      <c r="E214" s="250" t="s">
        <v>19</v>
      </c>
      <c r="F214" s="251" t="s">
        <v>325</v>
      </c>
      <c r="G214" s="249"/>
      <c r="H214" s="252">
        <v>7.04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322</v>
      </c>
      <c r="AU214" s="258" t="s">
        <v>80</v>
      </c>
      <c r="AV214" s="14" t="s">
        <v>168</v>
      </c>
      <c r="AW214" s="14" t="s">
        <v>32</v>
      </c>
      <c r="AX214" s="14" t="s">
        <v>78</v>
      </c>
      <c r="AY214" s="258" t="s">
        <v>154</v>
      </c>
    </row>
    <row r="215" s="2" customFormat="1" ht="24.15" customHeight="1">
      <c r="A215" s="39"/>
      <c r="B215" s="40"/>
      <c r="C215" s="206" t="s">
        <v>488</v>
      </c>
      <c r="D215" s="206" t="s">
        <v>155</v>
      </c>
      <c r="E215" s="207" t="s">
        <v>685</v>
      </c>
      <c r="F215" s="208" t="s">
        <v>686</v>
      </c>
      <c r="G215" s="209" t="s">
        <v>299</v>
      </c>
      <c r="H215" s="210">
        <v>21.530000000000001</v>
      </c>
      <c r="I215" s="211"/>
      <c r="J215" s="212">
        <f>ROUND(I215*H215,2)</f>
        <v>0</v>
      </c>
      <c r="K215" s="208" t="s">
        <v>300</v>
      </c>
      <c r="L215" s="45"/>
      <c r="M215" s="213" t="s">
        <v>19</v>
      </c>
      <c r="N215" s="214" t="s">
        <v>41</v>
      </c>
      <c r="O215" s="85"/>
      <c r="P215" s="215">
        <f>O215*H215</f>
        <v>0</v>
      </c>
      <c r="Q215" s="215">
        <v>0.0016199999999999999</v>
      </c>
      <c r="R215" s="215">
        <f>Q215*H215</f>
        <v>0.034878600000000003</v>
      </c>
      <c r="S215" s="215">
        <v>0</v>
      </c>
      <c r="T215" s="21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7" t="s">
        <v>168</v>
      </c>
      <c r="AT215" s="217" t="s">
        <v>155</v>
      </c>
      <c r="AU215" s="217" t="s">
        <v>80</v>
      </c>
      <c r="AY215" s="18" t="s">
        <v>154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78</v>
      </c>
      <c r="BK215" s="218">
        <f>ROUND(I215*H215,2)</f>
        <v>0</v>
      </c>
      <c r="BL215" s="18" t="s">
        <v>168</v>
      </c>
      <c r="BM215" s="217" t="s">
        <v>687</v>
      </c>
    </row>
    <row r="216" s="2" customFormat="1">
      <c r="A216" s="39"/>
      <c r="B216" s="40"/>
      <c r="C216" s="41"/>
      <c r="D216" s="231" t="s">
        <v>302</v>
      </c>
      <c r="E216" s="41"/>
      <c r="F216" s="232" t="s">
        <v>688</v>
      </c>
      <c r="G216" s="41"/>
      <c r="H216" s="41"/>
      <c r="I216" s="233"/>
      <c r="J216" s="41"/>
      <c r="K216" s="41"/>
      <c r="L216" s="45"/>
      <c r="M216" s="234"/>
      <c r="N216" s="23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302</v>
      </c>
      <c r="AU216" s="18" t="s">
        <v>80</v>
      </c>
    </row>
    <row r="217" s="13" customFormat="1">
      <c r="A217" s="13"/>
      <c r="B217" s="236"/>
      <c r="C217" s="237"/>
      <c r="D217" s="238" t="s">
        <v>322</v>
      </c>
      <c r="E217" s="239" t="s">
        <v>19</v>
      </c>
      <c r="F217" s="240" t="s">
        <v>689</v>
      </c>
      <c r="G217" s="237"/>
      <c r="H217" s="241">
        <v>19.530000000000001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322</v>
      </c>
      <c r="AU217" s="247" t="s">
        <v>80</v>
      </c>
      <c r="AV217" s="13" t="s">
        <v>80</v>
      </c>
      <c r="AW217" s="13" t="s">
        <v>32</v>
      </c>
      <c r="AX217" s="13" t="s">
        <v>70</v>
      </c>
      <c r="AY217" s="247" t="s">
        <v>154</v>
      </c>
    </row>
    <row r="218" s="13" customFormat="1">
      <c r="A218" s="13"/>
      <c r="B218" s="236"/>
      <c r="C218" s="237"/>
      <c r="D218" s="238" t="s">
        <v>322</v>
      </c>
      <c r="E218" s="239" t="s">
        <v>19</v>
      </c>
      <c r="F218" s="240" t="s">
        <v>690</v>
      </c>
      <c r="G218" s="237"/>
      <c r="H218" s="241">
        <v>2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322</v>
      </c>
      <c r="AU218" s="247" t="s">
        <v>80</v>
      </c>
      <c r="AV218" s="13" t="s">
        <v>80</v>
      </c>
      <c r="AW218" s="13" t="s">
        <v>32</v>
      </c>
      <c r="AX218" s="13" t="s">
        <v>70</v>
      </c>
      <c r="AY218" s="247" t="s">
        <v>154</v>
      </c>
    </row>
    <row r="219" s="14" customFormat="1">
      <c r="A219" s="14"/>
      <c r="B219" s="248"/>
      <c r="C219" s="249"/>
      <c r="D219" s="238" t="s">
        <v>322</v>
      </c>
      <c r="E219" s="250" t="s">
        <v>19</v>
      </c>
      <c r="F219" s="251" t="s">
        <v>325</v>
      </c>
      <c r="G219" s="249"/>
      <c r="H219" s="252">
        <v>21.530000000000001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8" t="s">
        <v>322</v>
      </c>
      <c r="AU219" s="258" t="s">
        <v>80</v>
      </c>
      <c r="AV219" s="14" t="s">
        <v>168</v>
      </c>
      <c r="AW219" s="14" t="s">
        <v>32</v>
      </c>
      <c r="AX219" s="14" t="s">
        <v>78</v>
      </c>
      <c r="AY219" s="258" t="s">
        <v>154</v>
      </c>
    </row>
    <row r="220" s="2" customFormat="1" ht="24.15" customHeight="1">
      <c r="A220" s="39"/>
      <c r="B220" s="40"/>
      <c r="C220" s="206" t="s">
        <v>492</v>
      </c>
      <c r="D220" s="206" t="s">
        <v>155</v>
      </c>
      <c r="E220" s="207" t="s">
        <v>691</v>
      </c>
      <c r="F220" s="208" t="s">
        <v>692</v>
      </c>
      <c r="G220" s="209" t="s">
        <v>299</v>
      </c>
      <c r="H220" s="210">
        <v>21.530000000000001</v>
      </c>
      <c r="I220" s="211"/>
      <c r="J220" s="212">
        <f>ROUND(I220*H220,2)</f>
        <v>0</v>
      </c>
      <c r="K220" s="208" t="s">
        <v>300</v>
      </c>
      <c r="L220" s="45"/>
      <c r="M220" s="213" t="s">
        <v>19</v>
      </c>
      <c r="N220" s="214" t="s">
        <v>41</v>
      </c>
      <c r="O220" s="85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7" t="s">
        <v>168</v>
      </c>
      <c r="AT220" s="217" t="s">
        <v>155</v>
      </c>
      <c r="AU220" s="217" t="s">
        <v>80</v>
      </c>
      <c r="AY220" s="18" t="s">
        <v>154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78</v>
      </c>
      <c r="BK220" s="218">
        <f>ROUND(I220*H220,2)</f>
        <v>0</v>
      </c>
      <c r="BL220" s="18" t="s">
        <v>168</v>
      </c>
      <c r="BM220" s="217" t="s">
        <v>693</v>
      </c>
    </row>
    <row r="221" s="2" customFormat="1">
      <c r="A221" s="39"/>
      <c r="B221" s="40"/>
      <c r="C221" s="41"/>
      <c r="D221" s="231" t="s">
        <v>302</v>
      </c>
      <c r="E221" s="41"/>
      <c r="F221" s="232" t="s">
        <v>694</v>
      </c>
      <c r="G221" s="41"/>
      <c r="H221" s="41"/>
      <c r="I221" s="233"/>
      <c r="J221" s="41"/>
      <c r="K221" s="41"/>
      <c r="L221" s="45"/>
      <c r="M221" s="234"/>
      <c r="N221" s="23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302</v>
      </c>
      <c r="AU221" s="18" t="s">
        <v>80</v>
      </c>
    </row>
    <row r="222" s="13" customFormat="1">
      <c r="A222" s="13"/>
      <c r="B222" s="236"/>
      <c r="C222" s="237"/>
      <c r="D222" s="238" t="s">
        <v>322</v>
      </c>
      <c r="E222" s="239" t="s">
        <v>19</v>
      </c>
      <c r="F222" s="240" t="s">
        <v>689</v>
      </c>
      <c r="G222" s="237"/>
      <c r="H222" s="241">
        <v>19.530000000000001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322</v>
      </c>
      <c r="AU222" s="247" t="s">
        <v>80</v>
      </c>
      <c r="AV222" s="13" t="s">
        <v>80</v>
      </c>
      <c r="AW222" s="13" t="s">
        <v>32</v>
      </c>
      <c r="AX222" s="13" t="s">
        <v>70</v>
      </c>
      <c r="AY222" s="247" t="s">
        <v>154</v>
      </c>
    </row>
    <row r="223" s="13" customFormat="1">
      <c r="A223" s="13"/>
      <c r="B223" s="236"/>
      <c r="C223" s="237"/>
      <c r="D223" s="238" t="s">
        <v>322</v>
      </c>
      <c r="E223" s="239" t="s">
        <v>19</v>
      </c>
      <c r="F223" s="240" t="s">
        <v>690</v>
      </c>
      <c r="G223" s="237"/>
      <c r="H223" s="241">
        <v>2</v>
      </c>
      <c r="I223" s="242"/>
      <c r="J223" s="237"/>
      <c r="K223" s="237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322</v>
      </c>
      <c r="AU223" s="247" t="s">
        <v>80</v>
      </c>
      <c r="AV223" s="13" t="s">
        <v>80</v>
      </c>
      <c r="AW223" s="13" t="s">
        <v>32</v>
      </c>
      <c r="AX223" s="13" t="s">
        <v>70</v>
      </c>
      <c r="AY223" s="247" t="s">
        <v>154</v>
      </c>
    </row>
    <row r="224" s="14" customFormat="1">
      <c r="A224" s="14"/>
      <c r="B224" s="248"/>
      <c r="C224" s="249"/>
      <c r="D224" s="238" t="s">
        <v>322</v>
      </c>
      <c r="E224" s="250" t="s">
        <v>19</v>
      </c>
      <c r="F224" s="251" t="s">
        <v>325</v>
      </c>
      <c r="G224" s="249"/>
      <c r="H224" s="252">
        <v>21.530000000000001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8" t="s">
        <v>322</v>
      </c>
      <c r="AU224" s="258" t="s">
        <v>80</v>
      </c>
      <c r="AV224" s="14" t="s">
        <v>168</v>
      </c>
      <c r="AW224" s="14" t="s">
        <v>32</v>
      </c>
      <c r="AX224" s="14" t="s">
        <v>78</v>
      </c>
      <c r="AY224" s="258" t="s">
        <v>154</v>
      </c>
    </row>
    <row r="225" s="2" customFormat="1" ht="24.15" customHeight="1">
      <c r="A225" s="39"/>
      <c r="B225" s="40"/>
      <c r="C225" s="206" t="s">
        <v>497</v>
      </c>
      <c r="D225" s="206" t="s">
        <v>155</v>
      </c>
      <c r="E225" s="207" t="s">
        <v>695</v>
      </c>
      <c r="F225" s="208" t="s">
        <v>696</v>
      </c>
      <c r="G225" s="209" t="s">
        <v>384</v>
      </c>
      <c r="H225" s="210">
        <v>0.032000000000000001</v>
      </c>
      <c r="I225" s="211"/>
      <c r="J225" s="212">
        <f>ROUND(I225*H225,2)</f>
        <v>0</v>
      </c>
      <c r="K225" s="208" t="s">
        <v>300</v>
      </c>
      <c r="L225" s="45"/>
      <c r="M225" s="213" t="s">
        <v>19</v>
      </c>
      <c r="N225" s="214" t="s">
        <v>41</v>
      </c>
      <c r="O225" s="85"/>
      <c r="P225" s="215">
        <f>O225*H225</f>
        <v>0</v>
      </c>
      <c r="Q225" s="215">
        <v>1.06277</v>
      </c>
      <c r="R225" s="215">
        <f>Q225*H225</f>
        <v>0.03400864</v>
      </c>
      <c r="S225" s="215">
        <v>0</v>
      </c>
      <c r="T225" s="21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168</v>
      </c>
      <c r="AT225" s="217" t="s">
        <v>155</v>
      </c>
      <c r="AU225" s="217" t="s">
        <v>80</v>
      </c>
      <c r="AY225" s="18" t="s">
        <v>154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78</v>
      </c>
      <c r="BK225" s="218">
        <f>ROUND(I225*H225,2)</f>
        <v>0</v>
      </c>
      <c r="BL225" s="18" t="s">
        <v>168</v>
      </c>
      <c r="BM225" s="217" t="s">
        <v>697</v>
      </c>
    </row>
    <row r="226" s="2" customFormat="1">
      <c r="A226" s="39"/>
      <c r="B226" s="40"/>
      <c r="C226" s="41"/>
      <c r="D226" s="231" t="s">
        <v>302</v>
      </c>
      <c r="E226" s="41"/>
      <c r="F226" s="232" t="s">
        <v>698</v>
      </c>
      <c r="G226" s="41"/>
      <c r="H226" s="41"/>
      <c r="I226" s="233"/>
      <c r="J226" s="41"/>
      <c r="K226" s="41"/>
      <c r="L226" s="45"/>
      <c r="M226" s="234"/>
      <c r="N226" s="23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302</v>
      </c>
      <c r="AU226" s="18" t="s">
        <v>80</v>
      </c>
    </row>
    <row r="227" s="13" customFormat="1">
      <c r="A227" s="13"/>
      <c r="B227" s="236"/>
      <c r="C227" s="237"/>
      <c r="D227" s="238" t="s">
        <v>322</v>
      </c>
      <c r="E227" s="239" t="s">
        <v>19</v>
      </c>
      <c r="F227" s="240" t="s">
        <v>699</v>
      </c>
      <c r="G227" s="237"/>
      <c r="H227" s="241">
        <v>0.032000000000000001</v>
      </c>
      <c r="I227" s="242"/>
      <c r="J227" s="237"/>
      <c r="K227" s="237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322</v>
      </c>
      <c r="AU227" s="247" t="s">
        <v>80</v>
      </c>
      <c r="AV227" s="13" t="s">
        <v>80</v>
      </c>
      <c r="AW227" s="13" t="s">
        <v>32</v>
      </c>
      <c r="AX227" s="13" t="s">
        <v>78</v>
      </c>
      <c r="AY227" s="247" t="s">
        <v>154</v>
      </c>
    </row>
    <row r="228" s="11" customFormat="1" ht="22.8" customHeight="1">
      <c r="A228" s="11"/>
      <c r="B228" s="192"/>
      <c r="C228" s="193"/>
      <c r="D228" s="194" t="s">
        <v>69</v>
      </c>
      <c r="E228" s="229" t="s">
        <v>168</v>
      </c>
      <c r="F228" s="229" t="s">
        <v>398</v>
      </c>
      <c r="G228" s="193"/>
      <c r="H228" s="193"/>
      <c r="I228" s="196"/>
      <c r="J228" s="230">
        <f>BK228</f>
        <v>0</v>
      </c>
      <c r="K228" s="193"/>
      <c r="L228" s="198"/>
      <c r="M228" s="199"/>
      <c r="N228" s="200"/>
      <c r="O228" s="200"/>
      <c r="P228" s="201">
        <f>SUM(P229:P231)</f>
        <v>0</v>
      </c>
      <c r="Q228" s="200"/>
      <c r="R228" s="201">
        <f>SUM(R229:R231)</f>
        <v>0</v>
      </c>
      <c r="S228" s="200"/>
      <c r="T228" s="202">
        <f>SUM(T229:T231)</f>
        <v>0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R228" s="203" t="s">
        <v>78</v>
      </c>
      <c r="AT228" s="204" t="s">
        <v>69</v>
      </c>
      <c r="AU228" s="204" t="s">
        <v>78</v>
      </c>
      <c r="AY228" s="203" t="s">
        <v>154</v>
      </c>
      <c r="BK228" s="205">
        <f>SUM(BK229:BK231)</f>
        <v>0</v>
      </c>
    </row>
    <row r="229" s="2" customFormat="1" ht="16.5" customHeight="1">
      <c r="A229" s="39"/>
      <c r="B229" s="40"/>
      <c r="C229" s="206" t="s">
        <v>503</v>
      </c>
      <c r="D229" s="206" t="s">
        <v>155</v>
      </c>
      <c r="E229" s="207" t="s">
        <v>399</v>
      </c>
      <c r="F229" s="208" t="s">
        <v>400</v>
      </c>
      <c r="G229" s="209" t="s">
        <v>319</v>
      </c>
      <c r="H229" s="210">
        <v>16.280000000000001</v>
      </c>
      <c r="I229" s="211"/>
      <c r="J229" s="212">
        <f>ROUND(I229*H229,2)</f>
        <v>0</v>
      </c>
      <c r="K229" s="208" t="s">
        <v>300</v>
      </c>
      <c r="L229" s="45"/>
      <c r="M229" s="213" t="s">
        <v>19</v>
      </c>
      <c r="N229" s="214" t="s">
        <v>41</v>
      </c>
      <c r="O229" s="85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7" t="s">
        <v>168</v>
      </c>
      <c r="AT229" s="217" t="s">
        <v>155</v>
      </c>
      <c r="AU229" s="217" t="s">
        <v>80</v>
      </c>
      <c r="AY229" s="18" t="s">
        <v>154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78</v>
      </c>
      <c r="BK229" s="218">
        <f>ROUND(I229*H229,2)</f>
        <v>0</v>
      </c>
      <c r="BL229" s="18" t="s">
        <v>168</v>
      </c>
      <c r="BM229" s="217" t="s">
        <v>700</v>
      </c>
    </row>
    <row r="230" s="2" customFormat="1">
      <c r="A230" s="39"/>
      <c r="B230" s="40"/>
      <c r="C230" s="41"/>
      <c r="D230" s="231" t="s">
        <v>302</v>
      </c>
      <c r="E230" s="41"/>
      <c r="F230" s="232" t="s">
        <v>402</v>
      </c>
      <c r="G230" s="41"/>
      <c r="H230" s="41"/>
      <c r="I230" s="233"/>
      <c r="J230" s="41"/>
      <c r="K230" s="41"/>
      <c r="L230" s="45"/>
      <c r="M230" s="234"/>
      <c r="N230" s="235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302</v>
      </c>
      <c r="AU230" s="18" t="s">
        <v>80</v>
      </c>
    </row>
    <row r="231" s="13" customFormat="1">
      <c r="A231" s="13"/>
      <c r="B231" s="236"/>
      <c r="C231" s="237"/>
      <c r="D231" s="238" t="s">
        <v>322</v>
      </c>
      <c r="E231" s="239" t="s">
        <v>19</v>
      </c>
      <c r="F231" s="240" t="s">
        <v>701</v>
      </c>
      <c r="G231" s="237"/>
      <c r="H231" s="241">
        <v>16.280000000000001</v>
      </c>
      <c r="I231" s="242"/>
      <c r="J231" s="237"/>
      <c r="K231" s="237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322</v>
      </c>
      <c r="AU231" s="247" t="s">
        <v>80</v>
      </c>
      <c r="AV231" s="13" t="s">
        <v>80</v>
      </c>
      <c r="AW231" s="13" t="s">
        <v>32</v>
      </c>
      <c r="AX231" s="13" t="s">
        <v>78</v>
      </c>
      <c r="AY231" s="247" t="s">
        <v>154</v>
      </c>
    </row>
    <row r="232" s="11" customFormat="1" ht="22.8" customHeight="1">
      <c r="A232" s="11"/>
      <c r="B232" s="192"/>
      <c r="C232" s="193"/>
      <c r="D232" s="194" t="s">
        <v>69</v>
      </c>
      <c r="E232" s="229" t="s">
        <v>183</v>
      </c>
      <c r="F232" s="229" t="s">
        <v>421</v>
      </c>
      <c r="G232" s="193"/>
      <c r="H232" s="193"/>
      <c r="I232" s="196"/>
      <c r="J232" s="230">
        <f>BK232</f>
        <v>0</v>
      </c>
      <c r="K232" s="193"/>
      <c r="L232" s="198"/>
      <c r="M232" s="199"/>
      <c r="N232" s="200"/>
      <c r="O232" s="200"/>
      <c r="P232" s="201">
        <f>SUM(P233:P266)</f>
        <v>0</v>
      </c>
      <c r="Q232" s="200"/>
      <c r="R232" s="201">
        <f>SUM(R233:R266)</f>
        <v>14.487345</v>
      </c>
      <c r="S232" s="200"/>
      <c r="T232" s="202">
        <f>SUM(T233:T266)</f>
        <v>0</v>
      </c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R232" s="203" t="s">
        <v>78</v>
      </c>
      <c r="AT232" s="204" t="s">
        <v>69</v>
      </c>
      <c r="AU232" s="204" t="s">
        <v>78</v>
      </c>
      <c r="AY232" s="203" t="s">
        <v>154</v>
      </c>
      <c r="BK232" s="205">
        <f>SUM(BK233:BK266)</f>
        <v>0</v>
      </c>
    </row>
    <row r="233" s="2" customFormat="1" ht="24.15" customHeight="1">
      <c r="A233" s="39"/>
      <c r="B233" s="40"/>
      <c r="C233" s="206" t="s">
        <v>508</v>
      </c>
      <c r="D233" s="206" t="s">
        <v>155</v>
      </c>
      <c r="E233" s="207" t="s">
        <v>702</v>
      </c>
      <c r="F233" s="208" t="s">
        <v>703</v>
      </c>
      <c r="G233" s="209" t="s">
        <v>310</v>
      </c>
      <c r="H233" s="210">
        <v>162.80000000000001</v>
      </c>
      <c r="I233" s="211"/>
      <c r="J233" s="212">
        <f>ROUND(I233*H233,2)</f>
        <v>0</v>
      </c>
      <c r="K233" s="208" t="s">
        <v>300</v>
      </c>
      <c r="L233" s="45"/>
      <c r="M233" s="213" t="s">
        <v>19</v>
      </c>
      <c r="N233" s="214" t="s">
        <v>41</v>
      </c>
      <c r="O233" s="85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7" t="s">
        <v>168</v>
      </c>
      <c r="AT233" s="217" t="s">
        <v>155</v>
      </c>
      <c r="AU233" s="217" t="s">
        <v>80</v>
      </c>
      <c r="AY233" s="18" t="s">
        <v>154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78</v>
      </c>
      <c r="BK233" s="218">
        <f>ROUND(I233*H233,2)</f>
        <v>0</v>
      </c>
      <c r="BL233" s="18" t="s">
        <v>168</v>
      </c>
      <c r="BM233" s="217" t="s">
        <v>704</v>
      </c>
    </row>
    <row r="234" s="2" customFormat="1">
      <c r="A234" s="39"/>
      <c r="B234" s="40"/>
      <c r="C234" s="41"/>
      <c r="D234" s="231" t="s">
        <v>302</v>
      </c>
      <c r="E234" s="41"/>
      <c r="F234" s="232" t="s">
        <v>705</v>
      </c>
      <c r="G234" s="41"/>
      <c r="H234" s="41"/>
      <c r="I234" s="233"/>
      <c r="J234" s="41"/>
      <c r="K234" s="41"/>
      <c r="L234" s="45"/>
      <c r="M234" s="234"/>
      <c r="N234" s="23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302</v>
      </c>
      <c r="AU234" s="18" t="s">
        <v>80</v>
      </c>
    </row>
    <row r="235" s="2" customFormat="1" ht="16.5" customHeight="1">
      <c r="A235" s="39"/>
      <c r="B235" s="40"/>
      <c r="C235" s="259" t="s">
        <v>513</v>
      </c>
      <c r="D235" s="259" t="s">
        <v>381</v>
      </c>
      <c r="E235" s="260" t="s">
        <v>706</v>
      </c>
      <c r="F235" s="261" t="s">
        <v>707</v>
      </c>
      <c r="G235" s="262" t="s">
        <v>310</v>
      </c>
      <c r="H235" s="263">
        <v>170.94</v>
      </c>
      <c r="I235" s="264"/>
      <c r="J235" s="265">
        <f>ROUND(I235*H235,2)</f>
        <v>0</v>
      </c>
      <c r="K235" s="261" t="s">
        <v>300</v>
      </c>
      <c r="L235" s="266"/>
      <c r="M235" s="267" t="s">
        <v>19</v>
      </c>
      <c r="N235" s="268" t="s">
        <v>41</v>
      </c>
      <c r="O235" s="85"/>
      <c r="P235" s="215">
        <f>O235*H235</f>
        <v>0</v>
      </c>
      <c r="Q235" s="215">
        <v>0.0014499999999999999</v>
      </c>
      <c r="R235" s="215">
        <f>Q235*H235</f>
        <v>0.24786299999999997</v>
      </c>
      <c r="S235" s="215">
        <v>0</v>
      </c>
      <c r="T235" s="21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7" t="s">
        <v>183</v>
      </c>
      <c r="AT235" s="217" t="s">
        <v>381</v>
      </c>
      <c r="AU235" s="217" t="s">
        <v>80</v>
      </c>
      <c r="AY235" s="18" t="s">
        <v>154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78</v>
      </c>
      <c r="BK235" s="218">
        <f>ROUND(I235*H235,2)</f>
        <v>0</v>
      </c>
      <c r="BL235" s="18" t="s">
        <v>168</v>
      </c>
      <c r="BM235" s="217" t="s">
        <v>708</v>
      </c>
    </row>
    <row r="236" s="13" customFormat="1">
      <c r="A236" s="13"/>
      <c r="B236" s="236"/>
      <c r="C236" s="237"/>
      <c r="D236" s="238" t="s">
        <v>322</v>
      </c>
      <c r="E236" s="239" t="s">
        <v>19</v>
      </c>
      <c r="F236" s="240" t="s">
        <v>709</v>
      </c>
      <c r="G236" s="237"/>
      <c r="H236" s="241">
        <v>170.94</v>
      </c>
      <c r="I236" s="242"/>
      <c r="J236" s="237"/>
      <c r="K236" s="237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322</v>
      </c>
      <c r="AU236" s="247" t="s">
        <v>80</v>
      </c>
      <c r="AV236" s="13" t="s">
        <v>80</v>
      </c>
      <c r="AW236" s="13" t="s">
        <v>32</v>
      </c>
      <c r="AX236" s="13" t="s">
        <v>70</v>
      </c>
      <c r="AY236" s="247" t="s">
        <v>154</v>
      </c>
    </row>
    <row r="237" s="14" customFormat="1">
      <c r="A237" s="14"/>
      <c r="B237" s="248"/>
      <c r="C237" s="249"/>
      <c r="D237" s="238" t="s">
        <v>322</v>
      </c>
      <c r="E237" s="250" t="s">
        <v>19</v>
      </c>
      <c r="F237" s="251" t="s">
        <v>325</v>
      </c>
      <c r="G237" s="249"/>
      <c r="H237" s="252">
        <v>170.94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322</v>
      </c>
      <c r="AU237" s="258" t="s">
        <v>80</v>
      </c>
      <c r="AV237" s="14" t="s">
        <v>168</v>
      </c>
      <c r="AW237" s="14" t="s">
        <v>32</v>
      </c>
      <c r="AX237" s="14" t="s">
        <v>78</v>
      </c>
      <c r="AY237" s="258" t="s">
        <v>154</v>
      </c>
    </row>
    <row r="238" s="2" customFormat="1" ht="16.5" customHeight="1">
      <c r="A238" s="39"/>
      <c r="B238" s="40"/>
      <c r="C238" s="259" t="s">
        <v>519</v>
      </c>
      <c r="D238" s="259" t="s">
        <v>381</v>
      </c>
      <c r="E238" s="260" t="s">
        <v>710</v>
      </c>
      <c r="F238" s="261" t="s">
        <v>711</v>
      </c>
      <c r="G238" s="262" t="s">
        <v>443</v>
      </c>
      <c r="H238" s="263">
        <v>35</v>
      </c>
      <c r="I238" s="264"/>
      <c r="J238" s="265">
        <f>ROUND(I238*H238,2)</f>
        <v>0</v>
      </c>
      <c r="K238" s="261" t="s">
        <v>300</v>
      </c>
      <c r="L238" s="266"/>
      <c r="M238" s="267" t="s">
        <v>19</v>
      </c>
      <c r="N238" s="268" t="s">
        <v>41</v>
      </c>
      <c r="O238" s="85"/>
      <c r="P238" s="215">
        <f>O238*H238</f>
        <v>0</v>
      </c>
      <c r="Q238" s="215">
        <v>0.00038999999999999999</v>
      </c>
      <c r="R238" s="215">
        <f>Q238*H238</f>
        <v>0.013649999999999999</v>
      </c>
      <c r="S238" s="215">
        <v>0</v>
      </c>
      <c r="T238" s="21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7" t="s">
        <v>183</v>
      </c>
      <c r="AT238" s="217" t="s">
        <v>381</v>
      </c>
      <c r="AU238" s="217" t="s">
        <v>80</v>
      </c>
      <c r="AY238" s="18" t="s">
        <v>154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8" t="s">
        <v>78</v>
      </c>
      <c r="BK238" s="218">
        <f>ROUND(I238*H238,2)</f>
        <v>0</v>
      </c>
      <c r="BL238" s="18" t="s">
        <v>168</v>
      </c>
      <c r="BM238" s="217" t="s">
        <v>712</v>
      </c>
    </row>
    <row r="239" s="2" customFormat="1" ht="16.5" customHeight="1">
      <c r="A239" s="39"/>
      <c r="B239" s="40"/>
      <c r="C239" s="259" t="s">
        <v>526</v>
      </c>
      <c r="D239" s="259" t="s">
        <v>381</v>
      </c>
      <c r="E239" s="260" t="s">
        <v>713</v>
      </c>
      <c r="F239" s="261" t="s">
        <v>714</v>
      </c>
      <c r="G239" s="262" t="s">
        <v>443</v>
      </c>
      <c r="H239" s="263">
        <v>2</v>
      </c>
      <c r="I239" s="264"/>
      <c r="J239" s="265">
        <f>ROUND(I239*H239,2)</f>
        <v>0</v>
      </c>
      <c r="K239" s="261" t="s">
        <v>300</v>
      </c>
      <c r="L239" s="266"/>
      <c r="M239" s="267" t="s">
        <v>19</v>
      </c>
      <c r="N239" s="268" t="s">
        <v>41</v>
      </c>
      <c r="O239" s="85"/>
      <c r="P239" s="215">
        <f>O239*H239</f>
        <v>0</v>
      </c>
      <c r="Q239" s="215">
        <v>0.00048000000000000001</v>
      </c>
      <c r="R239" s="215">
        <f>Q239*H239</f>
        <v>0.00096000000000000002</v>
      </c>
      <c r="S239" s="215">
        <v>0</v>
      </c>
      <c r="T239" s="21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7" t="s">
        <v>183</v>
      </c>
      <c r="AT239" s="217" t="s">
        <v>381</v>
      </c>
      <c r="AU239" s="217" t="s">
        <v>80</v>
      </c>
      <c r="AY239" s="18" t="s">
        <v>154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8" t="s">
        <v>78</v>
      </c>
      <c r="BK239" s="218">
        <f>ROUND(I239*H239,2)</f>
        <v>0</v>
      </c>
      <c r="BL239" s="18" t="s">
        <v>168</v>
      </c>
      <c r="BM239" s="217" t="s">
        <v>715</v>
      </c>
    </row>
    <row r="240" s="2" customFormat="1" ht="16.5" customHeight="1">
      <c r="A240" s="39"/>
      <c r="B240" s="40"/>
      <c r="C240" s="259" t="s">
        <v>716</v>
      </c>
      <c r="D240" s="259" t="s">
        <v>381</v>
      </c>
      <c r="E240" s="260" t="s">
        <v>717</v>
      </c>
      <c r="F240" s="261" t="s">
        <v>718</v>
      </c>
      <c r="G240" s="262" t="s">
        <v>443</v>
      </c>
      <c r="H240" s="263">
        <v>2</v>
      </c>
      <c r="I240" s="264"/>
      <c r="J240" s="265">
        <f>ROUND(I240*H240,2)</f>
        <v>0</v>
      </c>
      <c r="K240" s="261" t="s">
        <v>300</v>
      </c>
      <c r="L240" s="266"/>
      <c r="M240" s="267" t="s">
        <v>19</v>
      </c>
      <c r="N240" s="268" t="s">
        <v>41</v>
      </c>
      <c r="O240" s="85"/>
      <c r="P240" s="215">
        <f>O240*H240</f>
        <v>0</v>
      </c>
      <c r="Q240" s="215">
        <v>0.0035999999999999999</v>
      </c>
      <c r="R240" s="215">
        <f>Q240*H240</f>
        <v>0.0071999999999999998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183</v>
      </c>
      <c r="AT240" s="217" t="s">
        <v>381</v>
      </c>
      <c r="AU240" s="217" t="s">
        <v>80</v>
      </c>
      <c r="AY240" s="18" t="s">
        <v>154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78</v>
      </c>
      <c r="BK240" s="218">
        <f>ROUND(I240*H240,2)</f>
        <v>0</v>
      </c>
      <c r="BL240" s="18" t="s">
        <v>168</v>
      </c>
      <c r="BM240" s="217" t="s">
        <v>719</v>
      </c>
    </row>
    <row r="241" s="2" customFormat="1" ht="16.5" customHeight="1">
      <c r="A241" s="39"/>
      <c r="B241" s="40"/>
      <c r="C241" s="259" t="s">
        <v>720</v>
      </c>
      <c r="D241" s="259" t="s">
        <v>381</v>
      </c>
      <c r="E241" s="260" t="s">
        <v>721</v>
      </c>
      <c r="F241" s="261" t="s">
        <v>722</v>
      </c>
      <c r="G241" s="262" t="s">
        <v>443</v>
      </c>
      <c r="H241" s="263">
        <v>5</v>
      </c>
      <c r="I241" s="264"/>
      <c r="J241" s="265">
        <f>ROUND(I241*H241,2)</f>
        <v>0</v>
      </c>
      <c r="K241" s="261" t="s">
        <v>300</v>
      </c>
      <c r="L241" s="266"/>
      <c r="M241" s="267" t="s">
        <v>19</v>
      </c>
      <c r="N241" s="268" t="s">
        <v>41</v>
      </c>
      <c r="O241" s="85"/>
      <c r="P241" s="215">
        <f>O241*H241</f>
        <v>0</v>
      </c>
      <c r="Q241" s="215">
        <v>0.0014</v>
      </c>
      <c r="R241" s="215">
        <f>Q241*H241</f>
        <v>0.0070000000000000001</v>
      </c>
      <c r="S241" s="215">
        <v>0</v>
      </c>
      <c r="T241" s="21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7" t="s">
        <v>183</v>
      </c>
      <c r="AT241" s="217" t="s">
        <v>381</v>
      </c>
      <c r="AU241" s="217" t="s">
        <v>80</v>
      </c>
      <c r="AY241" s="18" t="s">
        <v>154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8" t="s">
        <v>78</v>
      </c>
      <c r="BK241" s="218">
        <f>ROUND(I241*H241,2)</f>
        <v>0</v>
      </c>
      <c r="BL241" s="18" t="s">
        <v>168</v>
      </c>
      <c r="BM241" s="217" t="s">
        <v>723</v>
      </c>
    </row>
    <row r="242" s="2" customFormat="1" ht="21.75" customHeight="1">
      <c r="A242" s="39"/>
      <c r="B242" s="40"/>
      <c r="C242" s="206" t="s">
        <v>724</v>
      </c>
      <c r="D242" s="206" t="s">
        <v>155</v>
      </c>
      <c r="E242" s="207" t="s">
        <v>725</v>
      </c>
      <c r="F242" s="208" t="s">
        <v>726</v>
      </c>
      <c r="G242" s="209" t="s">
        <v>310</v>
      </c>
      <c r="H242" s="210">
        <v>12.5</v>
      </c>
      <c r="I242" s="211"/>
      <c r="J242" s="212">
        <f>ROUND(I242*H242,2)</f>
        <v>0</v>
      </c>
      <c r="K242" s="208" t="s">
        <v>300</v>
      </c>
      <c r="L242" s="45"/>
      <c r="M242" s="213" t="s">
        <v>19</v>
      </c>
      <c r="N242" s="214" t="s">
        <v>41</v>
      </c>
      <c r="O242" s="85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168</v>
      </c>
      <c r="AT242" s="217" t="s">
        <v>155</v>
      </c>
      <c r="AU242" s="217" t="s">
        <v>80</v>
      </c>
      <c r="AY242" s="18" t="s">
        <v>154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78</v>
      </c>
      <c r="BK242" s="218">
        <f>ROUND(I242*H242,2)</f>
        <v>0</v>
      </c>
      <c r="BL242" s="18" t="s">
        <v>168</v>
      </c>
      <c r="BM242" s="217" t="s">
        <v>727</v>
      </c>
    </row>
    <row r="243" s="2" customFormat="1">
      <c r="A243" s="39"/>
      <c r="B243" s="40"/>
      <c r="C243" s="41"/>
      <c r="D243" s="231" t="s">
        <v>302</v>
      </c>
      <c r="E243" s="41"/>
      <c r="F243" s="232" t="s">
        <v>728</v>
      </c>
      <c r="G243" s="41"/>
      <c r="H243" s="41"/>
      <c r="I243" s="233"/>
      <c r="J243" s="41"/>
      <c r="K243" s="41"/>
      <c r="L243" s="45"/>
      <c r="M243" s="234"/>
      <c r="N243" s="235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302</v>
      </c>
      <c r="AU243" s="18" t="s">
        <v>80</v>
      </c>
    </row>
    <row r="244" s="2" customFormat="1" ht="24.15" customHeight="1">
      <c r="A244" s="39"/>
      <c r="B244" s="40"/>
      <c r="C244" s="259" t="s">
        <v>729</v>
      </c>
      <c r="D244" s="259" t="s">
        <v>381</v>
      </c>
      <c r="E244" s="260" t="s">
        <v>730</v>
      </c>
      <c r="F244" s="261" t="s">
        <v>731</v>
      </c>
      <c r="G244" s="262" t="s">
        <v>310</v>
      </c>
      <c r="H244" s="263">
        <v>12.5</v>
      </c>
      <c r="I244" s="264"/>
      <c r="J244" s="265">
        <f>ROUND(I244*H244,2)</f>
        <v>0</v>
      </c>
      <c r="K244" s="261" t="s">
        <v>300</v>
      </c>
      <c r="L244" s="266"/>
      <c r="M244" s="267" t="s">
        <v>19</v>
      </c>
      <c r="N244" s="268" t="s">
        <v>41</v>
      </c>
      <c r="O244" s="85"/>
      <c r="P244" s="215">
        <f>O244*H244</f>
        <v>0</v>
      </c>
      <c r="Q244" s="215">
        <v>0.00048000000000000001</v>
      </c>
      <c r="R244" s="215">
        <f>Q244*H244</f>
        <v>0.0060000000000000001</v>
      </c>
      <c r="S244" s="215">
        <v>0</v>
      </c>
      <c r="T244" s="21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7" t="s">
        <v>183</v>
      </c>
      <c r="AT244" s="217" t="s">
        <v>381</v>
      </c>
      <c r="AU244" s="217" t="s">
        <v>80</v>
      </c>
      <c r="AY244" s="18" t="s">
        <v>154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8" t="s">
        <v>78</v>
      </c>
      <c r="BK244" s="218">
        <f>ROUND(I244*H244,2)</f>
        <v>0</v>
      </c>
      <c r="BL244" s="18" t="s">
        <v>168</v>
      </c>
      <c r="BM244" s="217" t="s">
        <v>732</v>
      </c>
    </row>
    <row r="245" s="2" customFormat="1" ht="16.5" customHeight="1">
      <c r="A245" s="39"/>
      <c r="B245" s="40"/>
      <c r="C245" s="259" t="s">
        <v>733</v>
      </c>
      <c r="D245" s="259" t="s">
        <v>381</v>
      </c>
      <c r="E245" s="260" t="s">
        <v>734</v>
      </c>
      <c r="F245" s="261" t="s">
        <v>735</v>
      </c>
      <c r="G245" s="262" t="s">
        <v>310</v>
      </c>
      <c r="H245" s="263">
        <v>1</v>
      </c>
      <c r="I245" s="264"/>
      <c r="J245" s="265">
        <f>ROUND(I245*H245,2)</f>
        <v>0</v>
      </c>
      <c r="K245" s="261" t="s">
        <v>300</v>
      </c>
      <c r="L245" s="266"/>
      <c r="M245" s="267" t="s">
        <v>19</v>
      </c>
      <c r="N245" s="268" t="s">
        <v>41</v>
      </c>
      <c r="O245" s="85"/>
      <c r="P245" s="215">
        <f>O245*H245</f>
        <v>0</v>
      </c>
      <c r="Q245" s="215">
        <v>0.037319999999999999</v>
      </c>
      <c r="R245" s="215">
        <f>Q245*H245</f>
        <v>0.037319999999999999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183</v>
      </c>
      <c r="AT245" s="217" t="s">
        <v>381</v>
      </c>
      <c r="AU245" s="217" t="s">
        <v>80</v>
      </c>
      <c r="AY245" s="18" t="s">
        <v>154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78</v>
      </c>
      <c r="BK245" s="218">
        <f>ROUND(I245*H245,2)</f>
        <v>0</v>
      </c>
      <c r="BL245" s="18" t="s">
        <v>168</v>
      </c>
      <c r="BM245" s="217" t="s">
        <v>736</v>
      </c>
    </row>
    <row r="246" s="2" customFormat="1" ht="16.5" customHeight="1">
      <c r="A246" s="39"/>
      <c r="B246" s="40"/>
      <c r="C246" s="206" t="s">
        <v>737</v>
      </c>
      <c r="D246" s="206" t="s">
        <v>155</v>
      </c>
      <c r="E246" s="207" t="s">
        <v>738</v>
      </c>
      <c r="F246" s="208" t="s">
        <v>739</v>
      </c>
      <c r="G246" s="209" t="s">
        <v>310</v>
      </c>
      <c r="H246" s="210">
        <v>162.80000000000001</v>
      </c>
      <c r="I246" s="211"/>
      <c r="J246" s="212">
        <f>ROUND(I246*H246,2)</f>
        <v>0</v>
      </c>
      <c r="K246" s="208" t="s">
        <v>300</v>
      </c>
      <c r="L246" s="45"/>
      <c r="M246" s="213" t="s">
        <v>19</v>
      </c>
      <c r="N246" s="214" t="s">
        <v>41</v>
      </c>
      <c r="O246" s="85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7" t="s">
        <v>168</v>
      </c>
      <c r="AT246" s="217" t="s">
        <v>155</v>
      </c>
      <c r="AU246" s="217" t="s">
        <v>80</v>
      </c>
      <c r="AY246" s="18" t="s">
        <v>154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78</v>
      </c>
      <c r="BK246" s="218">
        <f>ROUND(I246*H246,2)</f>
        <v>0</v>
      </c>
      <c r="BL246" s="18" t="s">
        <v>168</v>
      </c>
      <c r="BM246" s="217" t="s">
        <v>740</v>
      </c>
    </row>
    <row r="247" s="2" customFormat="1">
      <c r="A247" s="39"/>
      <c r="B247" s="40"/>
      <c r="C247" s="41"/>
      <c r="D247" s="231" t="s">
        <v>302</v>
      </c>
      <c r="E247" s="41"/>
      <c r="F247" s="232" t="s">
        <v>741</v>
      </c>
      <c r="G247" s="41"/>
      <c r="H247" s="41"/>
      <c r="I247" s="233"/>
      <c r="J247" s="41"/>
      <c r="K247" s="41"/>
      <c r="L247" s="45"/>
      <c r="M247" s="234"/>
      <c r="N247" s="23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302</v>
      </c>
      <c r="AU247" s="18" t="s">
        <v>80</v>
      </c>
    </row>
    <row r="248" s="2" customFormat="1" ht="16.5" customHeight="1">
      <c r="A248" s="39"/>
      <c r="B248" s="40"/>
      <c r="C248" s="206" t="s">
        <v>742</v>
      </c>
      <c r="D248" s="206" t="s">
        <v>155</v>
      </c>
      <c r="E248" s="207" t="s">
        <v>743</v>
      </c>
      <c r="F248" s="208" t="s">
        <v>744</v>
      </c>
      <c r="G248" s="209" t="s">
        <v>443</v>
      </c>
      <c r="H248" s="210">
        <v>2</v>
      </c>
      <c r="I248" s="211"/>
      <c r="J248" s="212">
        <f>ROUND(I248*H248,2)</f>
        <v>0</v>
      </c>
      <c r="K248" s="208" t="s">
        <v>300</v>
      </c>
      <c r="L248" s="45"/>
      <c r="M248" s="213" t="s">
        <v>19</v>
      </c>
      <c r="N248" s="214" t="s">
        <v>41</v>
      </c>
      <c r="O248" s="85"/>
      <c r="P248" s="215">
        <f>O248*H248</f>
        <v>0</v>
      </c>
      <c r="Q248" s="215">
        <v>0.45937</v>
      </c>
      <c r="R248" s="215">
        <f>Q248*H248</f>
        <v>0.91874</v>
      </c>
      <c r="S248" s="215">
        <v>0</v>
      </c>
      <c r="T248" s="21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7" t="s">
        <v>168</v>
      </c>
      <c r="AT248" s="217" t="s">
        <v>155</v>
      </c>
      <c r="AU248" s="217" t="s">
        <v>80</v>
      </c>
      <c r="AY248" s="18" t="s">
        <v>154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78</v>
      </c>
      <c r="BK248" s="218">
        <f>ROUND(I248*H248,2)</f>
        <v>0</v>
      </c>
      <c r="BL248" s="18" t="s">
        <v>168</v>
      </c>
      <c r="BM248" s="217" t="s">
        <v>745</v>
      </c>
    </row>
    <row r="249" s="2" customFormat="1">
      <c r="A249" s="39"/>
      <c r="B249" s="40"/>
      <c r="C249" s="41"/>
      <c r="D249" s="231" t="s">
        <v>302</v>
      </c>
      <c r="E249" s="41"/>
      <c r="F249" s="232" t="s">
        <v>746</v>
      </c>
      <c r="G249" s="41"/>
      <c r="H249" s="41"/>
      <c r="I249" s="233"/>
      <c r="J249" s="41"/>
      <c r="K249" s="41"/>
      <c r="L249" s="45"/>
      <c r="M249" s="234"/>
      <c r="N249" s="235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302</v>
      </c>
      <c r="AU249" s="18" t="s">
        <v>80</v>
      </c>
    </row>
    <row r="250" s="2" customFormat="1" ht="16.5" customHeight="1">
      <c r="A250" s="39"/>
      <c r="B250" s="40"/>
      <c r="C250" s="206" t="s">
        <v>747</v>
      </c>
      <c r="D250" s="206" t="s">
        <v>155</v>
      </c>
      <c r="E250" s="207" t="s">
        <v>441</v>
      </c>
      <c r="F250" s="208" t="s">
        <v>442</v>
      </c>
      <c r="G250" s="209" t="s">
        <v>443</v>
      </c>
      <c r="H250" s="210">
        <v>2</v>
      </c>
      <c r="I250" s="211"/>
      <c r="J250" s="212">
        <f>ROUND(I250*H250,2)</f>
        <v>0</v>
      </c>
      <c r="K250" s="208" t="s">
        <v>300</v>
      </c>
      <c r="L250" s="45"/>
      <c r="M250" s="213" t="s">
        <v>19</v>
      </c>
      <c r="N250" s="214" t="s">
        <v>41</v>
      </c>
      <c r="O250" s="85"/>
      <c r="P250" s="215">
        <f>O250*H250</f>
        <v>0</v>
      </c>
      <c r="Q250" s="215">
        <v>0.010189999999999999</v>
      </c>
      <c r="R250" s="215">
        <f>Q250*H250</f>
        <v>0.020379999999999999</v>
      </c>
      <c r="S250" s="215">
        <v>0</v>
      </c>
      <c r="T250" s="21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7" t="s">
        <v>168</v>
      </c>
      <c r="AT250" s="217" t="s">
        <v>155</v>
      </c>
      <c r="AU250" s="217" t="s">
        <v>80</v>
      </c>
      <c r="AY250" s="18" t="s">
        <v>154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78</v>
      </c>
      <c r="BK250" s="218">
        <f>ROUND(I250*H250,2)</f>
        <v>0</v>
      </c>
      <c r="BL250" s="18" t="s">
        <v>168</v>
      </c>
      <c r="BM250" s="217" t="s">
        <v>748</v>
      </c>
    </row>
    <row r="251" s="2" customFormat="1">
      <c r="A251" s="39"/>
      <c r="B251" s="40"/>
      <c r="C251" s="41"/>
      <c r="D251" s="231" t="s">
        <v>302</v>
      </c>
      <c r="E251" s="41"/>
      <c r="F251" s="232" t="s">
        <v>445</v>
      </c>
      <c r="G251" s="41"/>
      <c r="H251" s="41"/>
      <c r="I251" s="233"/>
      <c r="J251" s="41"/>
      <c r="K251" s="41"/>
      <c r="L251" s="45"/>
      <c r="M251" s="234"/>
      <c r="N251" s="235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302</v>
      </c>
      <c r="AU251" s="18" t="s">
        <v>80</v>
      </c>
    </row>
    <row r="252" s="2" customFormat="1" ht="16.5" customHeight="1">
      <c r="A252" s="39"/>
      <c r="B252" s="40"/>
      <c r="C252" s="259" t="s">
        <v>749</v>
      </c>
      <c r="D252" s="259" t="s">
        <v>381</v>
      </c>
      <c r="E252" s="260" t="s">
        <v>750</v>
      </c>
      <c r="F252" s="261" t="s">
        <v>751</v>
      </c>
      <c r="G252" s="262" t="s">
        <v>443</v>
      </c>
      <c r="H252" s="263">
        <v>2</v>
      </c>
      <c r="I252" s="264"/>
      <c r="J252" s="265">
        <f>ROUND(I252*H252,2)</f>
        <v>0</v>
      </c>
      <c r="K252" s="261" t="s">
        <v>300</v>
      </c>
      <c r="L252" s="266"/>
      <c r="M252" s="267" t="s">
        <v>19</v>
      </c>
      <c r="N252" s="268" t="s">
        <v>41</v>
      </c>
      <c r="O252" s="85"/>
      <c r="P252" s="215">
        <f>O252*H252</f>
        <v>0</v>
      </c>
      <c r="Q252" s="215">
        <v>2.54</v>
      </c>
      <c r="R252" s="215">
        <f>Q252*H252</f>
        <v>5.0800000000000001</v>
      </c>
      <c r="S252" s="215">
        <v>0</v>
      </c>
      <c r="T252" s="21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7" t="s">
        <v>183</v>
      </c>
      <c r="AT252" s="217" t="s">
        <v>381</v>
      </c>
      <c r="AU252" s="217" t="s">
        <v>80</v>
      </c>
      <c r="AY252" s="18" t="s">
        <v>154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78</v>
      </c>
      <c r="BK252" s="218">
        <f>ROUND(I252*H252,2)</f>
        <v>0</v>
      </c>
      <c r="BL252" s="18" t="s">
        <v>168</v>
      </c>
      <c r="BM252" s="217" t="s">
        <v>752</v>
      </c>
    </row>
    <row r="253" s="2" customFormat="1" ht="16.5" customHeight="1">
      <c r="A253" s="39"/>
      <c r="B253" s="40"/>
      <c r="C253" s="206" t="s">
        <v>753</v>
      </c>
      <c r="D253" s="206" t="s">
        <v>155</v>
      </c>
      <c r="E253" s="207" t="s">
        <v>471</v>
      </c>
      <c r="F253" s="208" t="s">
        <v>472</v>
      </c>
      <c r="G253" s="209" t="s">
        <v>443</v>
      </c>
      <c r="H253" s="210">
        <v>1</v>
      </c>
      <c r="I253" s="211"/>
      <c r="J253" s="212">
        <f>ROUND(I253*H253,2)</f>
        <v>0</v>
      </c>
      <c r="K253" s="208" t="s">
        <v>300</v>
      </c>
      <c r="L253" s="45"/>
      <c r="M253" s="213" t="s">
        <v>19</v>
      </c>
      <c r="N253" s="214" t="s">
        <v>41</v>
      </c>
      <c r="O253" s="85"/>
      <c r="P253" s="215">
        <f>O253*H253</f>
        <v>0</v>
      </c>
      <c r="Q253" s="215">
        <v>0.01248</v>
      </c>
      <c r="R253" s="215">
        <f>Q253*H253</f>
        <v>0.01248</v>
      </c>
      <c r="S253" s="215">
        <v>0</v>
      </c>
      <c r="T253" s="21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7" t="s">
        <v>168</v>
      </c>
      <c r="AT253" s="217" t="s">
        <v>155</v>
      </c>
      <c r="AU253" s="217" t="s">
        <v>80</v>
      </c>
      <c r="AY253" s="18" t="s">
        <v>154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8" t="s">
        <v>78</v>
      </c>
      <c r="BK253" s="218">
        <f>ROUND(I253*H253,2)</f>
        <v>0</v>
      </c>
      <c r="BL253" s="18" t="s">
        <v>168</v>
      </c>
      <c r="BM253" s="217" t="s">
        <v>754</v>
      </c>
    </row>
    <row r="254" s="2" customFormat="1">
      <c r="A254" s="39"/>
      <c r="B254" s="40"/>
      <c r="C254" s="41"/>
      <c r="D254" s="231" t="s">
        <v>302</v>
      </c>
      <c r="E254" s="41"/>
      <c r="F254" s="232" t="s">
        <v>474</v>
      </c>
      <c r="G254" s="41"/>
      <c r="H254" s="41"/>
      <c r="I254" s="233"/>
      <c r="J254" s="41"/>
      <c r="K254" s="41"/>
      <c r="L254" s="45"/>
      <c r="M254" s="234"/>
      <c r="N254" s="235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302</v>
      </c>
      <c r="AU254" s="18" t="s">
        <v>80</v>
      </c>
    </row>
    <row r="255" s="2" customFormat="1" ht="21.75" customHeight="1">
      <c r="A255" s="39"/>
      <c r="B255" s="40"/>
      <c r="C255" s="259" t="s">
        <v>755</v>
      </c>
      <c r="D255" s="259" t="s">
        <v>381</v>
      </c>
      <c r="E255" s="260" t="s">
        <v>756</v>
      </c>
      <c r="F255" s="261" t="s">
        <v>757</v>
      </c>
      <c r="G255" s="262" t="s">
        <v>443</v>
      </c>
      <c r="H255" s="263">
        <v>1</v>
      </c>
      <c r="I255" s="264"/>
      <c r="J255" s="265">
        <f>ROUND(I255*H255,2)</f>
        <v>0</v>
      </c>
      <c r="K255" s="261" t="s">
        <v>300</v>
      </c>
      <c r="L255" s="266"/>
      <c r="M255" s="267" t="s">
        <v>19</v>
      </c>
      <c r="N255" s="268" t="s">
        <v>41</v>
      </c>
      <c r="O255" s="85"/>
      <c r="P255" s="215">
        <f>O255*H255</f>
        <v>0</v>
      </c>
      <c r="Q255" s="215">
        <v>2.0699999999999998</v>
      </c>
      <c r="R255" s="215">
        <f>Q255*H255</f>
        <v>2.0699999999999998</v>
      </c>
      <c r="S255" s="215">
        <v>0</v>
      </c>
      <c r="T255" s="21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7" t="s">
        <v>183</v>
      </c>
      <c r="AT255" s="217" t="s">
        <v>381</v>
      </c>
      <c r="AU255" s="217" t="s">
        <v>80</v>
      </c>
      <c r="AY255" s="18" t="s">
        <v>154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78</v>
      </c>
      <c r="BK255" s="218">
        <f>ROUND(I255*H255,2)</f>
        <v>0</v>
      </c>
      <c r="BL255" s="18" t="s">
        <v>168</v>
      </c>
      <c r="BM255" s="217" t="s">
        <v>758</v>
      </c>
    </row>
    <row r="256" s="2" customFormat="1" ht="16.5" customHeight="1">
      <c r="A256" s="39"/>
      <c r="B256" s="40"/>
      <c r="C256" s="206" t="s">
        <v>759</v>
      </c>
      <c r="D256" s="206" t="s">
        <v>155</v>
      </c>
      <c r="E256" s="207" t="s">
        <v>480</v>
      </c>
      <c r="F256" s="208" t="s">
        <v>481</v>
      </c>
      <c r="G256" s="209" t="s">
        <v>443</v>
      </c>
      <c r="H256" s="210">
        <v>1</v>
      </c>
      <c r="I256" s="211"/>
      <c r="J256" s="212">
        <f>ROUND(I256*H256,2)</f>
        <v>0</v>
      </c>
      <c r="K256" s="208" t="s">
        <v>300</v>
      </c>
      <c r="L256" s="45"/>
      <c r="M256" s="213" t="s">
        <v>19</v>
      </c>
      <c r="N256" s="214" t="s">
        <v>41</v>
      </c>
      <c r="O256" s="85"/>
      <c r="P256" s="215">
        <f>O256*H256</f>
        <v>0</v>
      </c>
      <c r="Q256" s="215">
        <v>0.028539999999999999</v>
      </c>
      <c r="R256" s="215">
        <f>Q256*H256</f>
        <v>0.028539999999999999</v>
      </c>
      <c r="S256" s="215">
        <v>0</v>
      </c>
      <c r="T256" s="21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7" t="s">
        <v>168</v>
      </c>
      <c r="AT256" s="217" t="s">
        <v>155</v>
      </c>
      <c r="AU256" s="217" t="s">
        <v>80</v>
      </c>
      <c r="AY256" s="18" t="s">
        <v>154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8" t="s">
        <v>78</v>
      </c>
      <c r="BK256" s="218">
        <f>ROUND(I256*H256,2)</f>
        <v>0</v>
      </c>
      <c r="BL256" s="18" t="s">
        <v>168</v>
      </c>
      <c r="BM256" s="217" t="s">
        <v>760</v>
      </c>
    </row>
    <row r="257" s="2" customFormat="1">
      <c r="A257" s="39"/>
      <c r="B257" s="40"/>
      <c r="C257" s="41"/>
      <c r="D257" s="231" t="s">
        <v>302</v>
      </c>
      <c r="E257" s="41"/>
      <c r="F257" s="232" t="s">
        <v>483</v>
      </c>
      <c r="G257" s="41"/>
      <c r="H257" s="41"/>
      <c r="I257" s="233"/>
      <c r="J257" s="41"/>
      <c r="K257" s="41"/>
      <c r="L257" s="45"/>
      <c r="M257" s="234"/>
      <c r="N257" s="235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302</v>
      </c>
      <c r="AU257" s="18" t="s">
        <v>80</v>
      </c>
    </row>
    <row r="258" s="2" customFormat="1" ht="16.5" customHeight="1">
      <c r="A258" s="39"/>
      <c r="B258" s="40"/>
      <c r="C258" s="259" t="s">
        <v>761</v>
      </c>
      <c r="D258" s="259" t="s">
        <v>381</v>
      </c>
      <c r="E258" s="260" t="s">
        <v>762</v>
      </c>
      <c r="F258" s="261" t="s">
        <v>763</v>
      </c>
      <c r="G258" s="262" t="s">
        <v>443</v>
      </c>
      <c r="H258" s="263">
        <v>1</v>
      </c>
      <c r="I258" s="264"/>
      <c r="J258" s="265">
        <f>ROUND(I258*H258,2)</f>
        <v>0</v>
      </c>
      <c r="K258" s="261" t="s">
        <v>300</v>
      </c>
      <c r="L258" s="266"/>
      <c r="M258" s="267" t="s">
        <v>19</v>
      </c>
      <c r="N258" s="268" t="s">
        <v>41</v>
      </c>
      <c r="O258" s="85"/>
      <c r="P258" s="215">
        <f>O258*H258</f>
        <v>0</v>
      </c>
      <c r="Q258" s="215">
        <v>5.9900000000000002</v>
      </c>
      <c r="R258" s="215">
        <f>Q258*H258</f>
        <v>5.9900000000000002</v>
      </c>
      <c r="S258" s="215">
        <v>0</v>
      </c>
      <c r="T258" s="21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7" t="s">
        <v>183</v>
      </c>
      <c r="AT258" s="217" t="s">
        <v>381</v>
      </c>
      <c r="AU258" s="217" t="s">
        <v>80</v>
      </c>
      <c r="AY258" s="18" t="s">
        <v>154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78</v>
      </c>
      <c r="BK258" s="218">
        <f>ROUND(I258*H258,2)</f>
        <v>0</v>
      </c>
      <c r="BL258" s="18" t="s">
        <v>168</v>
      </c>
      <c r="BM258" s="217" t="s">
        <v>764</v>
      </c>
    </row>
    <row r="259" s="2" customFormat="1" ht="16.5" customHeight="1">
      <c r="A259" s="39"/>
      <c r="B259" s="40"/>
      <c r="C259" s="206" t="s">
        <v>765</v>
      </c>
      <c r="D259" s="206" t="s">
        <v>155</v>
      </c>
      <c r="E259" s="207" t="s">
        <v>766</v>
      </c>
      <c r="F259" s="208" t="s">
        <v>767</v>
      </c>
      <c r="G259" s="209" t="s">
        <v>310</v>
      </c>
      <c r="H259" s="210">
        <v>162.80000000000001</v>
      </c>
      <c r="I259" s="211"/>
      <c r="J259" s="212">
        <f>ROUND(I259*H259,2)</f>
        <v>0</v>
      </c>
      <c r="K259" s="208" t="s">
        <v>300</v>
      </c>
      <c r="L259" s="45"/>
      <c r="M259" s="213" t="s">
        <v>19</v>
      </c>
      <c r="N259" s="214" t="s">
        <v>41</v>
      </c>
      <c r="O259" s="85"/>
      <c r="P259" s="215">
        <f>O259*H259</f>
        <v>0</v>
      </c>
      <c r="Q259" s="215">
        <v>0.00020000000000000001</v>
      </c>
      <c r="R259" s="215">
        <f>Q259*H259</f>
        <v>0.032560000000000006</v>
      </c>
      <c r="S259" s="215">
        <v>0</v>
      </c>
      <c r="T259" s="21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7" t="s">
        <v>168</v>
      </c>
      <c r="AT259" s="217" t="s">
        <v>155</v>
      </c>
      <c r="AU259" s="217" t="s">
        <v>80</v>
      </c>
      <c r="AY259" s="18" t="s">
        <v>154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78</v>
      </c>
      <c r="BK259" s="218">
        <f>ROUND(I259*H259,2)</f>
        <v>0</v>
      </c>
      <c r="BL259" s="18" t="s">
        <v>168</v>
      </c>
      <c r="BM259" s="217" t="s">
        <v>768</v>
      </c>
    </row>
    <row r="260" s="2" customFormat="1">
      <c r="A260" s="39"/>
      <c r="B260" s="40"/>
      <c r="C260" s="41"/>
      <c r="D260" s="231" t="s">
        <v>302</v>
      </c>
      <c r="E260" s="41"/>
      <c r="F260" s="232" t="s">
        <v>769</v>
      </c>
      <c r="G260" s="41"/>
      <c r="H260" s="41"/>
      <c r="I260" s="233"/>
      <c r="J260" s="41"/>
      <c r="K260" s="41"/>
      <c r="L260" s="45"/>
      <c r="M260" s="234"/>
      <c r="N260" s="235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302</v>
      </c>
      <c r="AU260" s="18" t="s">
        <v>80</v>
      </c>
    </row>
    <row r="261" s="2" customFormat="1" ht="16.5" customHeight="1">
      <c r="A261" s="39"/>
      <c r="B261" s="40"/>
      <c r="C261" s="206" t="s">
        <v>770</v>
      </c>
      <c r="D261" s="206" t="s">
        <v>155</v>
      </c>
      <c r="E261" s="207" t="s">
        <v>771</v>
      </c>
      <c r="F261" s="208" t="s">
        <v>772</v>
      </c>
      <c r="G261" s="209" t="s">
        <v>310</v>
      </c>
      <c r="H261" s="210">
        <v>162.80000000000001</v>
      </c>
      <c r="I261" s="211"/>
      <c r="J261" s="212">
        <f>ROUND(I261*H261,2)</f>
        <v>0</v>
      </c>
      <c r="K261" s="208" t="s">
        <v>300</v>
      </c>
      <c r="L261" s="45"/>
      <c r="M261" s="213" t="s">
        <v>19</v>
      </c>
      <c r="N261" s="214" t="s">
        <v>41</v>
      </c>
      <c r="O261" s="85"/>
      <c r="P261" s="215">
        <f>O261*H261</f>
        <v>0</v>
      </c>
      <c r="Q261" s="215">
        <v>9.0000000000000006E-05</v>
      </c>
      <c r="R261" s="215">
        <f>Q261*H261</f>
        <v>0.014652000000000002</v>
      </c>
      <c r="S261" s="215">
        <v>0</v>
      </c>
      <c r="T261" s="21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7" t="s">
        <v>168</v>
      </c>
      <c r="AT261" s="217" t="s">
        <v>155</v>
      </c>
      <c r="AU261" s="217" t="s">
        <v>80</v>
      </c>
      <c r="AY261" s="18" t="s">
        <v>154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78</v>
      </c>
      <c r="BK261" s="218">
        <f>ROUND(I261*H261,2)</f>
        <v>0</v>
      </c>
      <c r="BL261" s="18" t="s">
        <v>168</v>
      </c>
      <c r="BM261" s="217" t="s">
        <v>773</v>
      </c>
    </row>
    <row r="262" s="2" customFormat="1">
      <c r="A262" s="39"/>
      <c r="B262" s="40"/>
      <c r="C262" s="41"/>
      <c r="D262" s="231" t="s">
        <v>302</v>
      </c>
      <c r="E262" s="41"/>
      <c r="F262" s="232" t="s">
        <v>774</v>
      </c>
      <c r="G262" s="41"/>
      <c r="H262" s="41"/>
      <c r="I262" s="233"/>
      <c r="J262" s="41"/>
      <c r="K262" s="41"/>
      <c r="L262" s="45"/>
      <c r="M262" s="234"/>
      <c r="N262" s="235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302</v>
      </c>
      <c r="AU262" s="18" t="s">
        <v>80</v>
      </c>
    </row>
    <row r="263" s="2" customFormat="1" ht="128.55" customHeight="1">
      <c r="A263" s="39"/>
      <c r="B263" s="40"/>
      <c r="C263" s="206" t="s">
        <v>775</v>
      </c>
      <c r="D263" s="206" t="s">
        <v>155</v>
      </c>
      <c r="E263" s="207" t="s">
        <v>776</v>
      </c>
      <c r="F263" s="208" t="s">
        <v>777</v>
      </c>
      <c r="G263" s="209" t="s">
        <v>246</v>
      </c>
      <c r="H263" s="210">
        <v>2</v>
      </c>
      <c r="I263" s="211"/>
      <c r="J263" s="212">
        <f>ROUND(I263*H263,2)</f>
        <v>0</v>
      </c>
      <c r="K263" s="208" t="s">
        <v>19</v>
      </c>
      <c r="L263" s="45"/>
      <c r="M263" s="213" t="s">
        <v>19</v>
      </c>
      <c r="N263" s="214" t="s">
        <v>41</v>
      </c>
      <c r="O263" s="85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168</v>
      </c>
      <c r="AT263" s="217" t="s">
        <v>155</v>
      </c>
      <c r="AU263" s="217" t="s">
        <v>80</v>
      </c>
      <c r="AY263" s="18" t="s">
        <v>154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78</v>
      </c>
      <c r="BK263" s="218">
        <f>ROUND(I263*H263,2)</f>
        <v>0</v>
      </c>
      <c r="BL263" s="18" t="s">
        <v>168</v>
      </c>
      <c r="BM263" s="217" t="s">
        <v>778</v>
      </c>
    </row>
    <row r="264" s="2" customFormat="1" ht="101.25" customHeight="1">
      <c r="A264" s="39"/>
      <c r="B264" s="40"/>
      <c r="C264" s="206" t="s">
        <v>779</v>
      </c>
      <c r="D264" s="206" t="s">
        <v>155</v>
      </c>
      <c r="E264" s="207" t="s">
        <v>780</v>
      </c>
      <c r="F264" s="208" t="s">
        <v>781</v>
      </c>
      <c r="G264" s="209" t="s">
        <v>246</v>
      </c>
      <c r="H264" s="210">
        <v>1</v>
      </c>
      <c r="I264" s="211"/>
      <c r="J264" s="212">
        <f>ROUND(I264*H264,2)</f>
        <v>0</v>
      </c>
      <c r="K264" s="208" t="s">
        <v>19</v>
      </c>
      <c r="L264" s="45"/>
      <c r="M264" s="213" t="s">
        <v>19</v>
      </c>
      <c r="N264" s="214" t="s">
        <v>41</v>
      </c>
      <c r="O264" s="85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7" t="s">
        <v>168</v>
      </c>
      <c r="AT264" s="217" t="s">
        <v>155</v>
      </c>
      <c r="AU264" s="217" t="s">
        <v>80</v>
      </c>
      <c r="AY264" s="18" t="s">
        <v>154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78</v>
      </c>
      <c r="BK264" s="218">
        <f>ROUND(I264*H264,2)</f>
        <v>0</v>
      </c>
      <c r="BL264" s="18" t="s">
        <v>168</v>
      </c>
      <c r="BM264" s="217" t="s">
        <v>782</v>
      </c>
    </row>
    <row r="265" s="2" customFormat="1" ht="76.35" customHeight="1">
      <c r="A265" s="39"/>
      <c r="B265" s="40"/>
      <c r="C265" s="206" t="s">
        <v>783</v>
      </c>
      <c r="D265" s="206" t="s">
        <v>155</v>
      </c>
      <c r="E265" s="207" t="s">
        <v>784</v>
      </c>
      <c r="F265" s="208" t="s">
        <v>785</v>
      </c>
      <c r="G265" s="209" t="s">
        <v>246</v>
      </c>
      <c r="H265" s="210">
        <v>1</v>
      </c>
      <c r="I265" s="211"/>
      <c r="J265" s="212">
        <f>ROUND(I265*H265,2)</f>
        <v>0</v>
      </c>
      <c r="K265" s="208" t="s">
        <v>19</v>
      </c>
      <c r="L265" s="45"/>
      <c r="M265" s="213" t="s">
        <v>19</v>
      </c>
      <c r="N265" s="214" t="s">
        <v>41</v>
      </c>
      <c r="O265" s="85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7" t="s">
        <v>168</v>
      </c>
      <c r="AT265" s="217" t="s">
        <v>155</v>
      </c>
      <c r="AU265" s="217" t="s">
        <v>80</v>
      </c>
      <c r="AY265" s="18" t="s">
        <v>154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78</v>
      </c>
      <c r="BK265" s="218">
        <f>ROUND(I265*H265,2)</f>
        <v>0</v>
      </c>
      <c r="BL265" s="18" t="s">
        <v>168</v>
      </c>
      <c r="BM265" s="217" t="s">
        <v>786</v>
      </c>
    </row>
    <row r="266" s="2" customFormat="1" ht="62.7" customHeight="1">
      <c r="A266" s="39"/>
      <c r="B266" s="40"/>
      <c r="C266" s="206" t="s">
        <v>787</v>
      </c>
      <c r="D266" s="206" t="s">
        <v>155</v>
      </c>
      <c r="E266" s="207" t="s">
        <v>788</v>
      </c>
      <c r="F266" s="208" t="s">
        <v>789</v>
      </c>
      <c r="G266" s="209" t="s">
        <v>246</v>
      </c>
      <c r="H266" s="210">
        <v>1</v>
      </c>
      <c r="I266" s="211"/>
      <c r="J266" s="212">
        <f>ROUND(I266*H266,2)</f>
        <v>0</v>
      </c>
      <c r="K266" s="208" t="s">
        <v>19</v>
      </c>
      <c r="L266" s="45"/>
      <c r="M266" s="213" t="s">
        <v>19</v>
      </c>
      <c r="N266" s="214" t="s">
        <v>41</v>
      </c>
      <c r="O266" s="85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168</v>
      </c>
      <c r="AT266" s="217" t="s">
        <v>155</v>
      </c>
      <c r="AU266" s="217" t="s">
        <v>80</v>
      </c>
      <c r="AY266" s="18" t="s">
        <v>154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78</v>
      </c>
      <c r="BK266" s="218">
        <f>ROUND(I266*H266,2)</f>
        <v>0</v>
      </c>
      <c r="BL266" s="18" t="s">
        <v>168</v>
      </c>
      <c r="BM266" s="217" t="s">
        <v>790</v>
      </c>
    </row>
    <row r="267" s="11" customFormat="1" ht="22.8" customHeight="1">
      <c r="A267" s="11"/>
      <c r="B267" s="192"/>
      <c r="C267" s="193"/>
      <c r="D267" s="194" t="s">
        <v>69</v>
      </c>
      <c r="E267" s="229" t="s">
        <v>187</v>
      </c>
      <c r="F267" s="229" t="s">
        <v>791</v>
      </c>
      <c r="G267" s="193"/>
      <c r="H267" s="193"/>
      <c r="I267" s="196"/>
      <c r="J267" s="230">
        <f>BK267</f>
        <v>0</v>
      </c>
      <c r="K267" s="193"/>
      <c r="L267" s="198"/>
      <c r="M267" s="199"/>
      <c r="N267" s="200"/>
      <c r="O267" s="200"/>
      <c r="P267" s="201">
        <f>SUM(P268:P278)</f>
        <v>0</v>
      </c>
      <c r="Q267" s="200"/>
      <c r="R267" s="201">
        <f>SUM(R268:R278)</f>
        <v>11.775502400000001</v>
      </c>
      <c r="S267" s="200"/>
      <c r="T267" s="202">
        <f>SUM(T268:T278)</f>
        <v>0</v>
      </c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R267" s="203" t="s">
        <v>78</v>
      </c>
      <c r="AT267" s="204" t="s">
        <v>69</v>
      </c>
      <c r="AU267" s="204" t="s">
        <v>78</v>
      </c>
      <c r="AY267" s="203" t="s">
        <v>154</v>
      </c>
      <c r="BK267" s="205">
        <f>SUM(BK268:BK278)</f>
        <v>0</v>
      </c>
    </row>
    <row r="268" s="2" customFormat="1" ht="24.15" customHeight="1">
      <c r="A268" s="39"/>
      <c r="B268" s="40"/>
      <c r="C268" s="206" t="s">
        <v>792</v>
      </c>
      <c r="D268" s="206" t="s">
        <v>155</v>
      </c>
      <c r="E268" s="207" t="s">
        <v>793</v>
      </c>
      <c r="F268" s="208" t="s">
        <v>794</v>
      </c>
      <c r="G268" s="209" t="s">
        <v>319</v>
      </c>
      <c r="H268" s="210">
        <v>11.775</v>
      </c>
      <c r="I268" s="211"/>
      <c r="J268" s="212">
        <f>ROUND(I268*H268,2)</f>
        <v>0</v>
      </c>
      <c r="K268" s="208" t="s">
        <v>300</v>
      </c>
      <c r="L268" s="45"/>
      <c r="M268" s="213" t="s">
        <v>19</v>
      </c>
      <c r="N268" s="214" t="s">
        <v>41</v>
      </c>
      <c r="O268" s="85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7" t="s">
        <v>168</v>
      </c>
      <c r="AT268" s="217" t="s">
        <v>155</v>
      </c>
      <c r="AU268" s="217" t="s">
        <v>80</v>
      </c>
      <c r="AY268" s="18" t="s">
        <v>154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78</v>
      </c>
      <c r="BK268" s="218">
        <f>ROUND(I268*H268,2)</f>
        <v>0</v>
      </c>
      <c r="BL268" s="18" t="s">
        <v>168</v>
      </c>
      <c r="BM268" s="217" t="s">
        <v>795</v>
      </c>
    </row>
    <row r="269" s="2" customFormat="1">
      <c r="A269" s="39"/>
      <c r="B269" s="40"/>
      <c r="C269" s="41"/>
      <c r="D269" s="231" t="s">
        <v>302</v>
      </c>
      <c r="E269" s="41"/>
      <c r="F269" s="232" t="s">
        <v>796</v>
      </c>
      <c r="G269" s="41"/>
      <c r="H269" s="41"/>
      <c r="I269" s="233"/>
      <c r="J269" s="41"/>
      <c r="K269" s="41"/>
      <c r="L269" s="45"/>
      <c r="M269" s="234"/>
      <c r="N269" s="235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302</v>
      </c>
      <c r="AU269" s="18" t="s">
        <v>80</v>
      </c>
    </row>
    <row r="270" s="13" customFormat="1">
      <c r="A270" s="13"/>
      <c r="B270" s="236"/>
      <c r="C270" s="237"/>
      <c r="D270" s="238" t="s">
        <v>322</v>
      </c>
      <c r="E270" s="239" t="s">
        <v>19</v>
      </c>
      <c r="F270" s="240" t="s">
        <v>797</v>
      </c>
      <c r="G270" s="237"/>
      <c r="H270" s="241">
        <v>11.775</v>
      </c>
      <c r="I270" s="242"/>
      <c r="J270" s="237"/>
      <c r="K270" s="237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322</v>
      </c>
      <c r="AU270" s="247" t="s">
        <v>80</v>
      </c>
      <c r="AV270" s="13" t="s">
        <v>80</v>
      </c>
      <c r="AW270" s="13" t="s">
        <v>32</v>
      </c>
      <c r="AX270" s="13" t="s">
        <v>78</v>
      </c>
      <c r="AY270" s="247" t="s">
        <v>154</v>
      </c>
    </row>
    <row r="271" s="2" customFormat="1" ht="24.15" customHeight="1">
      <c r="A271" s="39"/>
      <c r="B271" s="40"/>
      <c r="C271" s="206" t="s">
        <v>798</v>
      </c>
      <c r="D271" s="206" t="s">
        <v>155</v>
      </c>
      <c r="E271" s="207" t="s">
        <v>799</v>
      </c>
      <c r="F271" s="208" t="s">
        <v>800</v>
      </c>
      <c r="G271" s="209" t="s">
        <v>319</v>
      </c>
      <c r="H271" s="210">
        <v>11.775</v>
      </c>
      <c r="I271" s="211"/>
      <c r="J271" s="212">
        <f>ROUND(I271*H271,2)</f>
        <v>0</v>
      </c>
      <c r="K271" s="208" t="s">
        <v>300</v>
      </c>
      <c r="L271" s="45"/>
      <c r="M271" s="213" t="s">
        <v>19</v>
      </c>
      <c r="N271" s="214" t="s">
        <v>41</v>
      </c>
      <c r="O271" s="85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7" t="s">
        <v>168</v>
      </c>
      <c r="AT271" s="217" t="s">
        <v>155</v>
      </c>
      <c r="AU271" s="217" t="s">
        <v>80</v>
      </c>
      <c r="AY271" s="18" t="s">
        <v>154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78</v>
      </c>
      <c r="BK271" s="218">
        <f>ROUND(I271*H271,2)</f>
        <v>0</v>
      </c>
      <c r="BL271" s="18" t="s">
        <v>168</v>
      </c>
      <c r="BM271" s="217" t="s">
        <v>801</v>
      </c>
    </row>
    <row r="272" s="2" customFormat="1">
      <c r="A272" s="39"/>
      <c r="B272" s="40"/>
      <c r="C272" s="41"/>
      <c r="D272" s="231" t="s">
        <v>302</v>
      </c>
      <c r="E272" s="41"/>
      <c r="F272" s="232" t="s">
        <v>802</v>
      </c>
      <c r="G272" s="41"/>
      <c r="H272" s="41"/>
      <c r="I272" s="233"/>
      <c r="J272" s="41"/>
      <c r="K272" s="41"/>
      <c r="L272" s="45"/>
      <c r="M272" s="234"/>
      <c r="N272" s="235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302</v>
      </c>
      <c r="AU272" s="18" t="s">
        <v>80</v>
      </c>
    </row>
    <row r="273" s="13" customFormat="1">
      <c r="A273" s="13"/>
      <c r="B273" s="236"/>
      <c r="C273" s="237"/>
      <c r="D273" s="238" t="s">
        <v>322</v>
      </c>
      <c r="E273" s="239" t="s">
        <v>19</v>
      </c>
      <c r="F273" s="240" t="s">
        <v>797</v>
      </c>
      <c r="G273" s="237"/>
      <c r="H273" s="241">
        <v>11.775</v>
      </c>
      <c r="I273" s="242"/>
      <c r="J273" s="237"/>
      <c r="K273" s="237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322</v>
      </c>
      <c r="AU273" s="247" t="s">
        <v>80</v>
      </c>
      <c r="AV273" s="13" t="s">
        <v>80</v>
      </c>
      <c r="AW273" s="13" t="s">
        <v>32</v>
      </c>
      <c r="AX273" s="13" t="s">
        <v>78</v>
      </c>
      <c r="AY273" s="247" t="s">
        <v>154</v>
      </c>
    </row>
    <row r="274" s="2" customFormat="1" ht="16.5" customHeight="1">
      <c r="A274" s="39"/>
      <c r="B274" s="40"/>
      <c r="C274" s="259" t="s">
        <v>803</v>
      </c>
      <c r="D274" s="259" t="s">
        <v>381</v>
      </c>
      <c r="E274" s="260" t="s">
        <v>804</v>
      </c>
      <c r="F274" s="261" t="s">
        <v>805</v>
      </c>
      <c r="G274" s="262" t="s">
        <v>319</v>
      </c>
      <c r="H274" s="263">
        <v>11.775</v>
      </c>
      <c r="I274" s="264"/>
      <c r="J274" s="265">
        <f>ROUND(I274*H274,2)</f>
        <v>0</v>
      </c>
      <c r="K274" s="261" t="s">
        <v>300</v>
      </c>
      <c r="L274" s="266"/>
      <c r="M274" s="267" t="s">
        <v>19</v>
      </c>
      <c r="N274" s="268" t="s">
        <v>41</v>
      </c>
      <c r="O274" s="85"/>
      <c r="P274" s="215">
        <f>O274*H274</f>
        <v>0</v>
      </c>
      <c r="Q274" s="215">
        <v>1</v>
      </c>
      <c r="R274" s="215">
        <f>Q274*H274</f>
        <v>11.775</v>
      </c>
      <c r="S274" s="215">
        <v>0</v>
      </c>
      <c r="T274" s="21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7" t="s">
        <v>183</v>
      </c>
      <c r="AT274" s="217" t="s">
        <v>381</v>
      </c>
      <c r="AU274" s="217" t="s">
        <v>80</v>
      </c>
      <c r="AY274" s="18" t="s">
        <v>154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78</v>
      </c>
      <c r="BK274" s="218">
        <f>ROUND(I274*H274,2)</f>
        <v>0</v>
      </c>
      <c r="BL274" s="18" t="s">
        <v>168</v>
      </c>
      <c r="BM274" s="217" t="s">
        <v>806</v>
      </c>
    </row>
    <row r="275" s="13" customFormat="1">
      <c r="A275" s="13"/>
      <c r="B275" s="236"/>
      <c r="C275" s="237"/>
      <c r="D275" s="238" t="s">
        <v>322</v>
      </c>
      <c r="E275" s="239" t="s">
        <v>19</v>
      </c>
      <c r="F275" s="240" t="s">
        <v>797</v>
      </c>
      <c r="G275" s="237"/>
      <c r="H275" s="241">
        <v>11.775</v>
      </c>
      <c r="I275" s="242"/>
      <c r="J275" s="237"/>
      <c r="K275" s="237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322</v>
      </c>
      <c r="AU275" s="247" t="s">
        <v>80</v>
      </c>
      <c r="AV275" s="13" t="s">
        <v>80</v>
      </c>
      <c r="AW275" s="13" t="s">
        <v>32</v>
      </c>
      <c r="AX275" s="13" t="s">
        <v>78</v>
      </c>
      <c r="AY275" s="247" t="s">
        <v>154</v>
      </c>
    </row>
    <row r="276" s="2" customFormat="1" ht="21.75" customHeight="1">
      <c r="A276" s="39"/>
      <c r="B276" s="40"/>
      <c r="C276" s="206" t="s">
        <v>807</v>
      </c>
      <c r="D276" s="206" t="s">
        <v>155</v>
      </c>
      <c r="E276" s="207" t="s">
        <v>808</v>
      </c>
      <c r="F276" s="208" t="s">
        <v>809</v>
      </c>
      <c r="G276" s="209" t="s">
        <v>299</v>
      </c>
      <c r="H276" s="210">
        <v>50.240000000000002</v>
      </c>
      <c r="I276" s="211"/>
      <c r="J276" s="212">
        <f>ROUND(I276*H276,2)</f>
        <v>0</v>
      </c>
      <c r="K276" s="208" t="s">
        <v>300</v>
      </c>
      <c r="L276" s="45"/>
      <c r="M276" s="213" t="s">
        <v>19</v>
      </c>
      <c r="N276" s="214" t="s">
        <v>41</v>
      </c>
      <c r="O276" s="85"/>
      <c r="P276" s="215">
        <f>O276*H276</f>
        <v>0</v>
      </c>
      <c r="Q276" s="215">
        <v>1.0000000000000001E-05</v>
      </c>
      <c r="R276" s="215">
        <f>Q276*H276</f>
        <v>0.00050240000000000007</v>
      </c>
      <c r="S276" s="215">
        <v>0</v>
      </c>
      <c r="T276" s="21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7" t="s">
        <v>168</v>
      </c>
      <c r="AT276" s="217" t="s">
        <v>155</v>
      </c>
      <c r="AU276" s="217" t="s">
        <v>80</v>
      </c>
      <c r="AY276" s="18" t="s">
        <v>154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78</v>
      </c>
      <c r="BK276" s="218">
        <f>ROUND(I276*H276,2)</f>
        <v>0</v>
      </c>
      <c r="BL276" s="18" t="s">
        <v>168</v>
      </c>
      <c r="BM276" s="217" t="s">
        <v>810</v>
      </c>
    </row>
    <row r="277" s="2" customFormat="1">
      <c r="A277" s="39"/>
      <c r="B277" s="40"/>
      <c r="C277" s="41"/>
      <c r="D277" s="231" t="s">
        <v>302</v>
      </c>
      <c r="E277" s="41"/>
      <c r="F277" s="232" t="s">
        <v>811</v>
      </c>
      <c r="G277" s="41"/>
      <c r="H277" s="41"/>
      <c r="I277" s="233"/>
      <c r="J277" s="41"/>
      <c r="K277" s="41"/>
      <c r="L277" s="45"/>
      <c r="M277" s="234"/>
      <c r="N277" s="235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302</v>
      </c>
      <c r="AU277" s="18" t="s">
        <v>80</v>
      </c>
    </row>
    <row r="278" s="13" customFormat="1">
      <c r="A278" s="13"/>
      <c r="B278" s="236"/>
      <c r="C278" s="237"/>
      <c r="D278" s="238" t="s">
        <v>322</v>
      </c>
      <c r="E278" s="239" t="s">
        <v>19</v>
      </c>
      <c r="F278" s="240" t="s">
        <v>812</v>
      </c>
      <c r="G278" s="237"/>
      <c r="H278" s="241">
        <v>50.240000000000002</v>
      </c>
      <c r="I278" s="242"/>
      <c r="J278" s="237"/>
      <c r="K278" s="237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322</v>
      </c>
      <c r="AU278" s="247" t="s">
        <v>80</v>
      </c>
      <c r="AV278" s="13" t="s">
        <v>80</v>
      </c>
      <c r="AW278" s="13" t="s">
        <v>32</v>
      </c>
      <c r="AX278" s="13" t="s">
        <v>78</v>
      </c>
      <c r="AY278" s="247" t="s">
        <v>154</v>
      </c>
    </row>
    <row r="279" s="11" customFormat="1" ht="22.8" customHeight="1">
      <c r="A279" s="11"/>
      <c r="B279" s="192"/>
      <c r="C279" s="193"/>
      <c r="D279" s="194" t="s">
        <v>69</v>
      </c>
      <c r="E279" s="229" t="s">
        <v>524</v>
      </c>
      <c r="F279" s="229" t="s">
        <v>525</v>
      </c>
      <c r="G279" s="193"/>
      <c r="H279" s="193"/>
      <c r="I279" s="196"/>
      <c r="J279" s="230">
        <f>BK279</f>
        <v>0</v>
      </c>
      <c r="K279" s="193"/>
      <c r="L279" s="198"/>
      <c r="M279" s="199"/>
      <c r="N279" s="200"/>
      <c r="O279" s="200"/>
      <c r="P279" s="201">
        <f>SUM(P280:P281)</f>
        <v>0</v>
      </c>
      <c r="Q279" s="200"/>
      <c r="R279" s="201">
        <f>SUM(R280:R281)</f>
        <v>0</v>
      </c>
      <c r="S279" s="200"/>
      <c r="T279" s="202">
        <f>SUM(T280:T281)</f>
        <v>0</v>
      </c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R279" s="203" t="s">
        <v>78</v>
      </c>
      <c r="AT279" s="204" t="s">
        <v>69</v>
      </c>
      <c r="AU279" s="204" t="s">
        <v>78</v>
      </c>
      <c r="AY279" s="203" t="s">
        <v>154</v>
      </c>
      <c r="BK279" s="205">
        <f>SUM(BK280:BK281)</f>
        <v>0</v>
      </c>
    </row>
    <row r="280" s="2" customFormat="1" ht="24.15" customHeight="1">
      <c r="A280" s="39"/>
      <c r="B280" s="40"/>
      <c r="C280" s="206" t="s">
        <v>813</v>
      </c>
      <c r="D280" s="206" t="s">
        <v>155</v>
      </c>
      <c r="E280" s="207" t="s">
        <v>527</v>
      </c>
      <c r="F280" s="208" t="s">
        <v>528</v>
      </c>
      <c r="G280" s="209" t="s">
        <v>384</v>
      </c>
      <c r="H280" s="210">
        <v>153.91499999999999</v>
      </c>
      <c r="I280" s="211"/>
      <c r="J280" s="212">
        <f>ROUND(I280*H280,2)</f>
        <v>0</v>
      </c>
      <c r="K280" s="208" t="s">
        <v>300</v>
      </c>
      <c r="L280" s="45"/>
      <c r="M280" s="213" t="s">
        <v>19</v>
      </c>
      <c r="N280" s="214" t="s">
        <v>41</v>
      </c>
      <c r="O280" s="85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7" t="s">
        <v>168</v>
      </c>
      <c r="AT280" s="217" t="s">
        <v>155</v>
      </c>
      <c r="AU280" s="217" t="s">
        <v>80</v>
      </c>
      <c r="AY280" s="18" t="s">
        <v>154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8" t="s">
        <v>78</v>
      </c>
      <c r="BK280" s="218">
        <f>ROUND(I280*H280,2)</f>
        <v>0</v>
      </c>
      <c r="BL280" s="18" t="s">
        <v>168</v>
      </c>
      <c r="BM280" s="217" t="s">
        <v>814</v>
      </c>
    </row>
    <row r="281" s="2" customFormat="1">
      <c r="A281" s="39"/>
      <c r="B281" s="40"/>
      <c r="C281" s="41"/>
      <c r="D281" s="231" t="s">
        <v>302</v>
      </c>
      <c r="E281" s="41"/>
      <c r="F281" s="232" t="s">
        <v>530</v>
      </c>
      <c r="G281" s="41"/>
      <c r="H281" s="41"/>
      <c r="I281" s="233"/>
      <c r="J281" s="41"/>
      <c r="K281" s="41"/>
      <c r="L281" s="45"/>
      <c r="M281" s="269"/>
      <c r="N281" s="270"/>
      <c r="O281" s="221"/>
      <c r="P281" s="221"/>
      <c r="Q281" s="221"/>
      <c r="R281" s="221"/>
      <c r="S281" s="221"/>
      <c r="T281" s="271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302</v>
      </c>
      <c r="AU281" s="18" t="s">
        <v>80</v>
      </c>
    </row>
    <row r="282" s="2" customFormat="1" ht="6.96" customHeight="1">
      <c r="A282" s="39"/>
      <c r="B282" s="60"/>
      <c r="C282" s="61"/>
      <c r="D282" s="61"/>
      <c r="E282" s="61"/>
      <c r="F282" s="61"/>
      <c r="G282" s="61"/>
      <c r="H282" s="61"/>
      <c r="I282" s="61"/>
      <c r="J282" s="61"/>
      <c r="K282" s="61"/>
      <c r="L282" s="45"/>
      <c r="M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</row>
  </sheetData>
  <sheetProtection sheet="1" autoFilter="0" formatColumns="0" formatRows="0" objects="1" scenarios="1" spinCount="100000" saltValue="B+WJn7dmx8JDlQnyg+UK+n51qVZ9bF0GAXjXLGzTtyNhtARBAi5UiLztv6UtrcLWyGGYXlKv3eQNXxdIWIbDEQ==" hashValue="0zkjD5rI4qFowrHBhpb4YIj5X23ZG2zwDdUjIjqVAB/eTqbVx8P9iL6dAcBrTs3/y35DZ2Pbunuq5QRKBUgDJw==" algorithmName="SHA-512" password="CC35"/>
  <autoFilter ref="C92:K2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5_02/119001405"/>
    <hyperlink ref="F99" r:id="rId2" display="https://podminky.urs.cz/item/CS_URS_2025_02/119001412"/>
    <hyperlink ref="F101" r:id="rId3" display="https://podminky.urs.cz/item/CS_URS_2025_02/131251204"/>
    <hyperlink ref="F104" r:id="rId4" display="https://podminky.urs.cz/item/CS_URS_2025_02/131351204"/>
    <hyperlink ref="F107" r:id="rId5" display="https://podminky.urs.cz/item/CS_URS_2025_02/131451204"/>
    <hyperlink ref="F110" r:id="rId6" display="https://podminky.urs.cz/item/CS_URS_2025_02/131551204"/>
    <hyperlink ref="F113" r:id="rId7" display="https://podminky.urs.cz/item/CS_URS_2025_02/132254204"/>
    <hyperlink ref="F117" r:id="rId8" display="https://podminky.urs.cz/item/CS_URS_2025_02/132354204"/>
    <hyperlink ref="F120" r:id="rId9" display="https://podminky.urs.cz/item/CS_URS_2025_02/132454204"/>
    <hyperlink ref="F123" r:id="rId10" display="https://podminky.urs.cz/item/CS_URS_2025_02/132554204"/>
    <hyperlink ref="F126" r:id="rId11" display="https://podminky.urs.cz/item/CS_URS_2025_02/151101101"/>
    <hyperlink ref="F129" r:id="rId12" display="https://podminky.urs.cz/item/CS_URS_2025_02/151101111"/>
    <hyperlink ref="F132" r:id="rId13" display="https://podminky.urs.cz/item/CS_URS_2025_02/151201202"/>
    <hyperlink ref="F134" r:id="rId14" display="https://podminky.urs.cz/item/CS_URS_2025_02/151201212"/>
    <hyperlink ref="F136" r:id="rId15" display="https://podminky.urs.cz/item/CS_URS_2025_02/151201301"/>
    <hyperlink ref="F138" r:id="rId16" display="https://podminky.urs.cz/item/CS_URS_2025_02/151201311"/>
    <hyperlink ref="F140" r:id="rId17" display="https://podminky.urs.cz/item/CS_URS_2025_02/161151123"/>
    <hyperlink ref="F142" r:id="rId18" display="https://podminky.urs.cz/item/CS_URS_2025_02/162351123"/>
    <hyperlink ref="F147" r:id="rId19" display="https://podminky.urs.cz/item/CS_URS_2025_02/162751157"/>
    <hyperlink ref="F152" r:id="rId20" display="https://podminky.urs.cz/item/CS_URS_2025_02/167151112"/>
    <hyperlink ref="F157" r:id="rId21" display="https://podminky.urs.cz/item/CS_URS_2025_02/171201201"/>
    <hyperlink ref="F162" r:id="rId22" display="https://podminky.urs.cz/item/CS_URS_2025_02/174151101"/>
    <hyperlink ref="F167" r:id="rId23" display="https://podminky.urs.cz/item/CS_URS_2025_02/175151101"/>
    <hyperlink ref="F172" r:id="rId24" display="https://podminky.urs.cz/item/CS_URS_2025_02/181951114"/>
    <hyperlink ref="F175" r:id="rId25" display="https://podminky.urs.cz/item/CS_URS_2025_02/181951116"/>
    <hyperlink ref="F179" r:id="rId26" display="https://podminky.urs.cz/item/CS_URS_2025_02/271532211"/>
    <hyperlink ref="F182" r:id="rId27" display="https://podminky.urs.cz/item/CS_URS_2025_02/273321511"/>
    <hyperlink ref="F185" r:id="rId28" display="https://podminky.urs.cz/item/CS_URS_2025_02/273351121"/>
    <hyperlink ref="F188" r:id="rId29" display="https://podminky.urs.cz/item/CS_URS_2025_02/273351122"/>
    <hyperlink ref="F191" r:id="rId30" display="https://podminky.urs.cz/item/CS_URS_2025_02/273362021"/>
    <hyperlink ref="F194" r:id="rId31" display="https://podminky.urs.cz/item/CS_URS_2025_02/292111111"/>
    <hyperlink ref="F197" r:id="rId32" display="https://podminky.urs.cz/item/CS_URS_2025_02/292111112"/>
    <hyperlink ref="F210" r:id="rId33" display="https://podminky.urs.cz/item/CS_URS_2025_02/380326232"/>
    <hyperlink ref="F216" r:id="rId34" display="https://podminky.urs.cz/item/CS_URS_2025_02/380356231"/>
    <hyperlink ref="F221" r:id="rId35" display="https://podminky.urs.cz/item/CS_URS_2025_02/380356232"/>
    <hyperlink ref="F226" r:id="rId36" display="https://podminky.urs.cz/item/CS_URS_2025_02/380361011"/>
    <hyperlink ref="F230" r:id="rId37" display="https://podminky.urs.cz/item/CS_URS_2025_02/451573111"/>
    <hyperlink ref="F234" r:id="rId38" display="https://podminky.urs.cz/item/CS_URS_2025_02/871254301"/>
    <hyperlink ref="F243" r:id="rId39" display="https://podminky.urs.cz/item/CS_URS_2025_02/871228111"/>
    <hyperlink ref="F247" r:id="rId40" display="https://podminky.urs.cz/item/CS_URS_2025_02/892241111"/>
    <hyperlink ref="F249" r:id="rId41" display="https://podminky.urs.cz/item/CS_URS_2025_02/892372111"/>
    <hyperlink ref="F251" r:id="rId42" display="https://podminky.urs.cz/item/CS_URS_2025_02/894411311"/>
    <hyperlink ref="F254" r:id="rId43" display="https://podminky.urs.cz/item/CS_URS_2025_02/894412411"/>
    <hyperlink ref="F257" r:id="rId44" display="https://podminky.urs.cz/item/CS_URS_2025_02/894414111"/>
    <hyperlink ref="F260" r:id="rId45" display="https://podminky.urs.cz/item/CS_URS_2025_02/899721112"/>
    <hyperlink ref="F262" r:id="rId46" display="https://podminky.urs.cz/item/CS_URS_2025_02/899722113"/>
    <hyperlink ref="F269" r:id="rId47" display="https://podminky.urs.cz/item/CS_URS_2025_02/933901111"/>
    <hyperlink ref="F272" r:id="rId48" display="https://podminky.urs.cz/item/CS_URS_2025_02/933901311"/>
    <hyperlink ref="F277" r:id="rId49" display="https://podminky.urs.cz/item/CS_URS_2025_02/952903112"/>
    <hyperlink ref="F281" r:id="rId50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1" customFormat="1" ht="12" customHeight="1">
      <c r="B8" s="21"/>
      <c r="D8" s="143" t="s">
        <v>131</v>
      </c>
      <c r="L8" s="21"/>
    </row>
    <row r="9" s="2" customFormat="1" ht="16.5" customHeight="1">
      <c r="A9" s="39"/>
      <c r="B9" s="45"/>
      <c r="C9" s="39"/>
      <c r="D9" s="39"/>
      <c r="E9" s="144" t="s">
        <v>284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285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815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28. 8. 2025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33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</v>
      </c>
      <c r="F26" s="39"/>
      <c r="G26" s="39"/>
      <c r="H26" s="39"/>
      <c r="I26" s="143" t="s">
        <v>28</v>
      </c>
      <c r="J26" s="134" t="s">
        <v>287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34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3" t="s">
        <v>41</v>
      </c>
      <c r="F35" s="157">
        <f>ROUND((SUM(BE87:BE92)),  2)</f>
        <v>0</v>
      </c>
      <c r="G35" s="39"/>
      <c r="H35" s="39"/>
      <c r="I35" s="158">
        <v>0.20999999999999999</v>
      </c>
      <c r="J35" s="157">
        <f>ROUND(((SUM(BE87:BE92))*I35),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42</v>
      </c>
      <c r="F36" s="157">
        <f>ROUND((SUM(BF87:BF92)),  2)</f>
        <v>0</v>
      </c>
      <c r="G36" s="39"/>
      <c r="H36" s="39"/>
      <c r="I36" s="158">
        <v>0.12</v>
      </c>
      <c r="J36" s="157">
        <f>ROUND(((SUM(BF87:BF92))*I36),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43</v>
      </c>
      <c r="F37" s="157">
        <f>ROUND((SUM(BG87:BG92)),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44</v>
      </c>
      <c r="F38" s="157">
        <f>ROUND((SUM(BH87:BH92)),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45</v>
      </c>
      <c r="F39" s="157">
        <f>ROUND((SUM(BI87:BI92)),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Ořechov - inženýrské sítě pro zástavbu RD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284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285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02.3 - Elektroinstalace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Ořechov</v>
      </c>
      <c r="G56" s="41"/>
      <c r="H56" s="41"/>
      <c r="I56" s="33" t="s">
        <v>23</v>
      </c>
      <c r="J56" s="73" t="str">
        <f>IF(J14="","",J14)</f>
        <v>28. 8. 2025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/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68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s="9" customFormat="1" ht="24.96" customHeight="1">
      <c r="A64" s="9"/>
      <c r="B64" s="175"/>
      <c r="C64" s="176"/>
      <c r="D64" s="177" t="s">
        <v>816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817</v>
      </c>
      <c r="E65" s="226"/>
      <c r="F65" s="226"/>
      <c r="G65" s="226"/>
      <c r="H65" s="226"/>
      <c r="I65" s="226"/>
      <c r="J65" s="227">
        <f>J89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138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Ořechov - inženýrské sítě pro zástavbu RD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131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284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285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 02.3 - Elektroinstalace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Ořechov</v>
      </c>
      <c r="G81" s="41"/>
      <c r="H81" s="41"/>
      <c r="I81" s="33" t="s">
        <v>23</v>
      </c>
      <c r="J81" s="73" t="str">
        <f>IF(J14="","",J14)</f>
        <v>28. 8. 2025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 xml:space="preserve"> </v>
      </c>
      <c r="G83" s="41"/>
      <c r="H83" s="41"/>
      <c r="I83" s="33" t="s">
        <v>31</v>
      </c>
      <c r="J83" s="37" t="str">
        <f>E23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33</v>
      </c>
      <c r="J84" s="37" t="str">
        <f>E26</f>
        <v/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0" customFormat="1" ht="29.28" customHeight="1">
      <c r="A86" s="181"/>
      <c r="B86" s="182"/>
      <c r="C86" s="183" t="s">
        <v>139</v>
      </c>
      <c r="D86" s="184" t="s">
        <v>55</v>
      </c>
      <c r="E86" s="184" t="s">
        <v>51</v>
      </c>
      <c r="F86" s="184" t="s">
        <v>52</v>
      </c>
      <c r="G86" s="184" t="s">
        <v>140</v>
      </c>
      <c r="H86" s="184" t="s">
        <v>141</v>
      </c>
      <c r="I86" s="184" t="s">
        <v>142</v>
      </c>
      <c r="J86" s="184" t="s">
        <v>135</v>
      </c>
      <c r="K86" s="185" t="s">
        <v>143</v>
      </c>
      <c r="L86" s="186"/>
      <c r="M86" s="93" t="s">
        <v>19</v>
      </c>
      <c r="N86" s="94" t="s">
        <v>40</v>
      </c>
      <c r="O86" s="94" t="s">
        <v>144</v>
      </c>
      <c r="P86" s="94" t="s">
        <v>145</v>
      </c>
      <c r="Q86" s="94" t="s">
        <v>146</v>
      </c>
      <c r="R86" s="94" t="s">
        <v>147</v>
      </c>
      <c r="S86" s="94" t="s">
        <v>148</v>
      </c>
      <c r="T86" s="95" t="s">
        <v>149</v>
      </c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39"/>
      <c r="B87" s="40"/>
      <c r="C87" s="100" t="s">
        <v>150</v>
      </c>
      <c r="D87" s="41"/>
      <c r="E87" s="41"/>
      <c r="F87" s="41"/>
      <c r="G87" s="41"/>
      <c r="H87" s="41"/>
      <c r="I87" s="41"/>
      <c r="J87" s="187">
        <f>BK87</f>
        <v>0</v>
      </c>
      <c r="K87" s="41"/>
      <c r="L87" s="45"/>
      <c r="M87" s="96"/>
      <c r="N87" s="188"/>
      <c r="O87" s="97"/>
      <c r="P87" s="189">
        <f>P88</f>
        <v>0</v>
      </c>
      <c r="Q87" s="97"/>
      <c r="R87" s="189">
        <f>R88</f>
        <v>0</v>
      </c>
      <c r="S87" s="97"/>
      <c r="T87" s="190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69</v>
      </c>
      <c r="AU87" s="18" t="s">
        <v>136</v>
      </c>
      <c r="BK87" s="191">
        <f>BK88</f>
        <v>0</v>
      </c>
    </row>
    <row r="88" s="11" customFormat="1" ht="25.92" customHeight="1">
      <c r="A88" s="11"/>
      <c r="B88" s="192"/>
      <c r="C88" s="193"/>
      <c r="D88" s="194" t="s">
        <v>69</v>
      </c>
      <c r="E88" s="195" t="s">
        <v>240</v>
      </c>
      <c r="F88" s="195" t="s">
        <v>818</v>
      </c>
      <c r="G88" s="193"/>
      <c r="H88" s="193"/>
      <c r="I88" s="196"/>
      <c r="J88" s="197">
        <f>BK88</f>
        <v>0</v>
      </c>
      <c r="K88" s="193"/>
      <c r="L88" s="198"/>
      <c r="M88" s="199"/>
      <c r="N88" s="200"/>
      <c r="O88" s="200"/>
      <c r="P88" s="201">
        <f>P89</f>
        <v>0</v>
      </c>
      <c r="Q88" s="200"/>
      <c r="R88" s="201">
        <f>R89</f>
        <v>0</v>
      </c>
      <c r="S88" s="200"/>
      <c r="T88" s="202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3" t="s">
        <v>168</v>
      </c>
      <c r="AT88" s="204" t="s">
        <v>69</v>
      </c>
      <c r="AU88" s="204" t="s">
        <v>70</v>
      </c>
      <c r="AY88" s="203" t="s">
        <v>154</v>
      </c>
      <c r="BK88" s="205">
        <f>BK89</f>
        <v>0</v>
      </c>
    </row>
    <row r="89" s="11" customFormat="1" ht="22.8" customHeight="1">
      <c r="A89" s="11"/>
      <c r="B89" s="192"/>
      <c r="C89" s="193"/>
      <c r="D89" s="194" t="s">
        <v>69</v>
      </c>
      <c r="E89" s="229" t="s">
        <v>242</v>
      </c>
      <c r="F89" s="229" t="s">
        <v>819</v>
      </c>
      <c r="G89" s="193"/>
      <c r="H89" s="193"/>
      <c r="I89" s="196"/>
      <c r="J89" s="230">
        <f>BK89</f>
        <v>0</v>
      </c>
      <c r="K89" s="193"/>
      <c r="L89" s="198"/>
      <c r="M89" s="199"/>
      <c r="N89" s="200"/>
      <c r="O89" s="200"/>
      <c r="P89" s="201">
        <f>SUM(P90:P92)</f>
        <v>0</v>
      </c>
      <c r="Q89" s="200"/>
      <c r="R89" s="201">
        <f>SUM(R90:R92)</f>
        <v>0</v>
      </c>
      <c r="S89" s="200"/>
      <c r="T89" s="202">
        <f>SUM(T90:T92)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3" t="s">
        <v>168</v>
      </c>
      <c r="AT89" s="204" t="s">
        <v>69</v>
      </c>
      <c r="AU89" s="204" t="s">
        <v>78</v>
      </c>
      <c r="AY89" s="203" t="s">
        <v>154</v>
      </c>
      <c r="BK89" s="205">
        <f>SUM(BK90:BK92)</f>
        <v>0</v>
      </c>
    </row>
    <row r="90" s="2" customFormat="1" ht="24.15" customHeight="1">
      <c r="A90" s="39"/>
      <c r="B90" s="40"/>
      <c r="C90" s="206" t="s">
        <v>78</v>
      </c>
      <c r="D90" s="206" t="s">
        <v>155</v>
      </c>
      <c r="E90" s="207" t="s">
        <v>820</v>
      </c>
      <c r="F90" s="208" t="s">
        <v>821</v>
      </c>
      <c r="G90" s="209" t="s">
        <v>246</v>
      </c>
      <c r="H90" s="210">
        <v>1</v>
      </c>
      <c r="I90" s="211"/>
      <c r="J90" s="212">
        <f>ROUND(I90*H90,2)</f>
        <v>0</v>
      </c>
      <c r="K90" s="208" t="s">
        <v>19</v>
      </c>
      <c r="L90" s="45"/>
      <c r="M90" s="213" t="s">
        <v>19</v>
      </c>
      <c r="N90" s="214" t="s">
        <v>41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247</v>
      </c>
      <c r="AT90" s="217" t="s">
        <v>155</v>
      </c>
      <c r="AU90" s="217" t="s">
        <v>80</v>
      </c>
      <c r="AY90" s="18" t="s">
        <v>154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78</v>
      </c>
      <c r="BK90" s="218">
        <f>ROUND(I90*H90,2)</f>
        <v>0</v>
      </c>
      <c r="BL90" s="18" t="s">
        <v>247</v>
      </c>
      <c r="BM90" s="217" t="s">
        <v>822</v>
      </c>
    </row>
    <row r="91" s="2" customFormat="1" ht="24.15" customHeight="1">
      <c r="A91" s="39"/>
      <c r="B91" s="40"/>
      <c r="C91" s="206" t="s">
        <v>80</v>
      </c>
      <c r="D91" s="206" t="s">
        <v>155</v>
      </c>
      <c r="E91" s="207" t="s">
        <v>823</v>
      </c>
      <c r="F91" s="208" t="s">
        <v>824</v>
      </c>
      <c r="G91" s="209" t="s">
        <v>246</v>
      </c>
      <c r="H91" s="210">
        <v>1</v>
      </c>
      <c r="I91" s="211"/>
      <c r="J91" s="212">
        <f>ROUND(I91*H91,2)</f>
        <v>0</v>
      </c>
      <c r="K91" s="208" t="s">
        <v>19</v>
      </c>
      <c r="L91" s="45"/>
      <c r="M91" s="213" t="s">
        <v>19</v>
      </c>
      <c r="N91" s="214" t="s">
        <v>41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247</v>
      </c>
      <c r="AT91" s="217" t="s">
        <v>155</v>
      </c>
      <c r="AU91" s="217" t="s">
        <v>80</v>
      </c>
      <c r="AY91" s="18" t="s">
        <v>154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78</v>
      </c>
      <c r="BK91" s="218">
        <f>ROUND(I91*H91,2)</f>
        <v>0</v>
      </c>
      <c r="BL91" s="18" t="s">
        <v>247</v>
      </c>
      <c r="BM91" s="217" t="s">
        <v>825</v>
      </c>
    </row>
    <row r="92" s="2" customFormat="1" ht="24.15" customHeight="1">
      <c r="A92" s="39"/>
      <c r="B92" s="40"/>
      <c r="C92" s="206" t="s">
        <v>164</v>
      </c>
      <c r="D92" s="206" t="s">
        <v>155</v>
      </c>
      <c r="E92" s="207" t="s">
        <v>826</v>
      </c>
      <c r="F92" s="208" t="s">
        <v>827</v>
      </c>
      <c r="G92" s="209" t="s">
        <v>246</v>
      </c>
      <c r="H92" s="210">
        <v>1</v>
      </c>
      <c r="I92" s="211"/>
      <c r="J92" s="212">
        <f>ROUND(I92*H92,2)</f>
        <v>0</v>
      </c>
      <c r="K92" s="208" t="s">
        <v>19</v>
      </c>
      <c r="L92" s="45"/>
      <c r="M92" s="219" t="s">
        <v>19</v>
      </c>
      <c r="N92" s="220" t="s">
        <v>41</v>
      </c>
      <c r="O92" s="221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247</v>
      </c>
      <c r="AT92" s="217" t="s">
        <v>155</v>
      </c>
      <c r="AU92" s="217" t="s">
        <v>80</v>
      </c>
      <c r="AY92" s="18" t="s">
        <v>154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78</v>
      </c>
      <c r="BK92" s="218">
        <f>ROUND(I92*H92,2)</f>
        <v>0</v>
      </c>
      <c r="BL92" s="18" t="s">
        <v>247</v>
      </c>
      <c r="BM92" s="217" t="s">
        <v>828</v>
      </c>
    </row>
    <row r="93" s="2" customFormat="1" ht="6.96" customHeight="1">
      <c r="A93" s="39"/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45"/>
      <c r="M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</sheetData>
  <sheetProtection sheet="1" autoFilter="0" formatColumns="0" formatRows="0" objects="1" scenarios="1" spinCount="100000" saltValue="RrKqKiln8iIpZdqvqLDjFSnTVrTAYhqvE9cnRHJQCzmp01Ya2mFtvfeAbxSsQVst0XbPwEuk95UqsebbdGYF0Q==" hashValue="91xiv5vZoMzl9mSsghmAc5IXt9ZqXcYcmCAEAQANL9vRt818DwzybkFL1KvzJKOwpOePuZ8Jku7srAEtNE6fkg==" algorithmName="SHA-512" password="CC35"/>
  <autoFilter ref="C86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1" customFormat="1" ht="12" customHeight="1">
      <c r="B8" s="21"/>
      <c r="D8" s="143" t="s">
        <v>131</v>
      </c>
      <c r="L8" s="21"/>
    </row>
    <row r="9" s="2" customFormat="1" ht="16.5" customHeight="1">
      <c r="A9" s="39"/>
      <c r="B9" s="45"/>
      <c r="C9" s="39"/>
      <c r="D9" s="39"/>
      <c r="E9" s="144" t="s">
        <v>829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285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830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28. 8. 2025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33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</v>
      </c>
      <c r="F26" s="39"/>
      <c r="G26" s="39"/>
      <c r="H26" s="39"/>
      <c r="I26" s="143" t="s">
        <v>28</v>
      </c>
      <c r="J26" s="134" t="s">
        <v>287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34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3" t="s">
        <v>41</v>
      </c>
      <c r="F35" s="157">
        <f>ROUND((SUM(BE91:BE258)),  2)</f>
        <v>0</v>
      </c>
      <c r="G35" s="39"/>
      <c r="H35" s="39"/>
      <c r="I35" s="158">
        <v>0.20999999999999999</v>
      </c>
      <c r="J35" s="157">
        <f>ROUND(((SUM(BE91:BE258))*I35),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42</v>
      </c>
      <c r="F36" s="157">
        <f>ROUND((SUM(BF91:BF258)),  2)</f>
        <v>0</v>
      </c>
      <c r="G36" s="39"/>
      <c r="H36" s="39"/>
      <c r="I36" s="158">
        <v>0.12</v>
      </c>
      <c r="J36" s="157">
        <f>ROUND(((SUM(BF91:BF258))*I36),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43</v>
      </c>
      <c r="F37" s="157">
        <f>ROUND((SUM(BG91:BG258)),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44</v>
      </c>
      <c r="F38" s="157">
        <f>ROUND((SUM(BH91:BH258)),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45</v>
      </c>
      <c r="F39" s="157">
        <f>ROUND((SUM(BI91:BI258)),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Ořechov - inženýrské sítě pro zástavbu RD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829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285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03.1 - Stoky dešťové kanalizace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Ořechov</v>
      </c>
      <c r="G56" s="41"/>
      <c r="H56" s="41"/>
      <c r="I56" s="33" t="s">
        <v>23</v>
      </c>
      <c r="J56" s="73" t="str">
        <f>IF(J14="","",J14)</f>
        <v>28. 8. 2025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/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68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s="9" customFormat="1" ht="24.96" customHeight="1">
      <c r="A64" s="9"/>
      <c r="B64" s="175"/>
      <c r="C64" s="176"/>
      <c r="D64" s="177" t="s">
        <v>288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289</v>
      </c>
      <c r="E65" s="226"/>
      <c r="F65" s="226"/>
      <c r="G65" s="226"/>
      <c r="H65" s="226"/>
      <c r="I65" s="226"/>
      <c r="J65" s="227">
        <f>J93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533</v>
      </c>
      <c r="E66" s="226"/>
      <c r="F66" s="226"/>
      <c r="G66" s="226"/>
      <c r="H66" s="226"/>
      <c r="I66" s="226"/>
      <c r="J66" s="227">
        <f>J177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4"/>
      <c r="C67" s="126"/>
      <c r="D67" s="225" t="s">
        <v>290</v>
      </c>
      <c r="E67" s="226"/>
      <c r="F67" s="226"/>
      <c r="G67" s="226"/>
      <c r="H67" s="226"/>
      <c r="I67" s="226"/>
      <c r="J67" s="227">
        <f>J190</f>
        <v>0</v>
      </c>
      <c r="K67" s="126"/>
      <c r="L67" s="22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4"/>
      <c r="C68" s="126"/>
      <c r="D68" s="225" t="s">
        <v>291</v>
      </c>
      <c r="E68" s="226"/>
      <c r="F68" s="226"/>
      <c r="G68" s="226"/>
      <c r="H68" s="226"/>
      <c r="I68" s="226"/>
      <c r="J68" s="227">
        <f>J206</f>
        <v>0</v>
      </c>
      <c r="K68" s="126"/>
      <c r="L68" s="228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4"/>
      <c r="C69" s="126"/>
      <c r="D69" s="225" t="s">
        <v>293</v>
      </c>
      <c r="E69" s="226"/>
      <c r="F69" s="226"/>
      <c r="G69" s="226"/>
      <c r="H69" s="226"/>
      <c r="I69" s="226"/>
      <c r="J69" s="227">
        <f>J256</f>
        <v>0</v>
      </c>
      <c r="K69" s="126"/>
      <c r="L69" s="22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138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Ořechov - inženýrské sítě pro zástavbu RD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829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285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SO 03.1 - Stoky dešťové kanalizace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Ořechov</v>
      </c>
      <c r="G85" s="41"/>
      <c r="H85" s="41"/>
      <c r="I85" s="33" t="s">
        <v>23</v>
      </c>
      <c r="J85" s="73" t="str">
        <f>IF(J14="","",J14)</f>
        <v>28. 8. 2025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31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33</v>
      </c>
      <c r="J88" s="37" t="str">
        <f>E26</f>
        <v/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0" customFormat="1" ht="29.28" customHeight="1">
      <c r="A90" s="181"/>
      <c r="B90" s="182"/>
      <c r="C90" s="183" t="s">
        <v>139</v>
      </c>
      <c r="D90" s="184" t="s">
        <v>55</v>
      </c>
      <c r="E90" s="184" t="s">
        <v>51</v>
      </c>
      <c r="F90" s="184" t="s">
        <v>52</v>
      </c>
      <c r="G90" s="184" t="s">
        <v>140</v>
      </c>
      <c r="H90" s="184" t="s">
        <v>141</v>
      </c>
      <c r="I90" s="184" t="s">
        <v>142</v>
      </c>
      <c r="J90" s="184" t="s">
        <v>135</v>
      </c>
      <c r="K90" s="185" t="s">
        <v>143</v>
      </c>
      <c r="L90" s="186"/>
      <c r="M90" s="93" t="s">
        <v>19</v>
      </c>
      <c r="N90" s="94" t="s">
        <v>40</v>
      </c>
      <c r="O90" s="94" t="s">
        <v>144</v>
      </c>
      <c r="P90" s="94" t="s">
        <v>145</v>
      </c>
      <c r="Q90" s="94" t="s">
        <v>146</v>
      </c>
      <c r="R90" s="94" t="s">
        <v>147</v>
      </c>
      <c r="S90" s="94" t="s">
        <v>148</v>
      </c>
      <c r="T90" s="95" t="s">
        <v>149</v>
      </c>
      <c r="U90" s="181"/>
      <c r="V90" s="181"/>
      <c r="W90" s="181"/>
      <c r="X90" s="181"/>
      <c r="Y90" s="181"/>
      <c r="Z90" s="181"/>
      <c r="AA90" s="181"/>
      <c r="AB90" s="181"/>
      <c r="AC90" s="181"/>
      <c r="AD90" s="181"/>
      <c r="AE90" s="181"/>
    </row>
    <row r="91" s="2" customFormat="1" ht="22.8" customHeight="1">
      <c r="A91" s="39"/>
      <c r="B91" s="40"/>
      <c r="C91" s="100" t="s">
        <v>150</v>
      </c>
      <c r="D91" s="41"/>
      <c r="E91" s="41"/>
      <c r="F91" s="41"/>
      <c r="G91" s="41"/>
      <c r="H91" s="41"/>
      <c r="I91" s="41"/>
      <c r="J91" s="187">
        <f>BK91</f>
        <v>0</v>
      </c>
      <c r="K91" s="41"/>
      <c r="L91" s="45"/>
      <c r="M91" s="96"/>
      <c r="N91" s="188"/>
      <c r="O91" s="97"/>
      <c r="P91" s="189">
        <f>P92</f>
        <v>0</v>
      </c>
      <c r="Q91" s="97"/>
      <c r="R91" s="189">
        <f>R92</f>
        <v>208.95716625</v>
      </c>
      <c r="S91" s="97"/>
      <c r="T91" s="190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69</v>
      </c>
      <c r="AU91" s="18" t="s">
        <v>136</v>
      </c>
      <c r="BK91" s="191">
        <f>BK92</f>
        <v>0</v>
      </c>
    </row>
    <row r="92" s="11" customFormat="1" ht="25.92" customHeight="1">
      <c r="A92" s="11"/>
      <c r="B92" s="192"/>
      <c r="C92" s="193"/>
      <c r="D92" s="194" t="s">
        <v>69</v>
      </c>
      <c r="E92" s="195" t="s">
        <v>294</v>
      </c>
      <c r="F92" s="195" t="s">
        <v>295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P93+P177+P190+P206+P256</f>
        <v>0</v>
      </c>
      <c r="Q92" s="200"/>
      <c r="R92" s="201">
        <f>R93+R177+R190+R206+R256</f>
        <v>208.95716625</v>
      </c>
      <c r="S92" s="200"/>
      <c r="T92" s="202">
        <f>T93+T177+T190+T206+T256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3" t="s">
        <v>78</v>
      </c>
      <c r="AT92" s="204" t="s">
        <v>69</v>
      </c>
      <c r="AU92" s="204" t="s">
        <v>70</v>
      </c>
      <c r="AY92" s="203" t="s">
        <v>154</v>
      </c>
      <c r="BK92" s="205">
        <f>BK93+BK177+BK190+BK206+BK256</f>
        <v>0</v>
      </c>
    </row>
    <row r="93" s="11" customFormat="1" ht="22.8" customHeight="1">
      <c r="A93" s="11"/>
      <c r="B93" s="192"/>
      <c r="C93" s="193"/>
      <c r="D93" s="194" t="s">
        <v>69</v>
      </c>
      <c r="E93" s="229" t="s">
        <v>78</v>
      </c>
      <c r="F93" s="229" t="s">
        <v>296</v>
      </c>
      <c r="G93" s="193"/>
      <c r="H93" s="193"/>
      <c r="I93" s="196"/>
      <c r="J93" s="230">
        <f>BK93</f>
        <v>0</v>
      </c>
      <c r="K93" s="193"/>
      <c r="L93" s="198"/>
      <c r="M93" s="199"/>
      <c r="N93" s="200"/>
      <c r="O93" s="200"/>
      <c r="P93" s="201">
        <f>SUM(P94:P176)</f>
        <v>0</v>
      </c>
      <c r="Q93" s="200"/>
      <c r="R93" s="201">
        <f>SUM(R94:R176)</f>
        <v>174.5968</v>
      </c>
      <c r="S93" s="200"/>
      <c r="T93" s="202">
        <f>SUM(T94:T176)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3" t="s">
        <v>78</v>
      </c>
      <c r="AT93" s="204" t="s">
        <v>69</v>
      </c>
      <c r="AU93" s="204" t="s">
        <v>78</v>
      </c>
      <c r="AY93" s="203" t="s">
        <v>154</v>
      </c>
      <c r="BK93" s="205">
        <f>SUM(BK94:BK176)</f>
        <v>0</v>
      </c>
    </row>
    <row r="94" s="2" customFormat="1" ht="24.15" customHeight="1">
      <c r="A94" s="39"/>
      <c r="B94" s="40"/>
      <c r="C94" s="206" t="s">
        <v>78</v>
      </c>
      <c r="D94" s="206" t="s">
        <v>155</v>
      </c>
      <c r="E94" s="207" t="s">
        <v>317</v>
      </c>
      <c r="F94" s="208" t="s">
        <v>318</v>
      </c>
      <c r="G94" s="209" t="s">
        <v>319</v>
      </c>
      <c r="H94" s="210">
        <v>139.19999999999999</v>
      </c>
      <c r="I94" s="211"/>
      <c r="J94" s="212">
        <f>ROUND(I94*H94,2)</f>
        <v>0</v>
      </c>
      <c r="K94" s="208" t="s">
        <v>300</v>
      </c>
      <c r="L94" s="45"/>
      <c r="M94" s="213" t="s">
        <v>19</v>
      </c>
      <c r="N94" s="214" t="s">
        <v>41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168</v>
      </c>
      <c r="AT94" s="217" t="s">
        <v>155</v>
      </c>
      <c r="AU94" s="217" t="s">
        <v>80</v>
      </c>
      <c r="AY94" s="18" t="s">
        <v>154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78</v>
      </c>
      <c r="BK94" s="218">
        <f>ROUND(I94*H94,2)</f>
        <v>0</v>
      </c>
      <c r="BL94" s="18" t="s">
        <v>168</v>
      </c>
      <c r="BM94" s="217" t="s">
        <v>831</v>
      </c>
    </row>
    <row r="95" s="2" customFormat="1">
      <c r="A95" s="39"/>
      <c r="B95" s="40"/>
      <c r="C95" s="41"/>
      <c r="D95" s="231" t="s">
        <v>302</v>
      </c>
      <c r="E95" s="41"/>
      <c r="F95" s="232" t="s">
        <v>321</v>
      </c>
      <c r="G95" s="41"/>
      <c r="H95" s="41"/>
      <c r="I95" s="233"/>
      <c r="J95" s="41"/>
      <c r="K95" s="41"/>
      <c r="L95" s="45"/>
      <c r="M95" s="234"/>
      <c r="N95" s="23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302</v>
      </c>
      <c r="AU95" s="18" t="s">
        <v>80</v>
      </c>
    </row>
    <row r="96" s="13" customFormat="1">
      <c r="A96" s="13"/>
      <c r="B96" s="236"/>
      <c r="C96" s="237"/>
      <c r="D96" s="238" t="s">
        <v>322</v>
      </c>
      <c r="E96" s="239" t="s">
        <v>19</v>
      </c>
      <c r="F96" s="240" t="s">
        <v>832</v>
      </c>
      <c r="G96" s="237"/>
      <c r="H96" s="241">
        <v>80.099999999999994</v>
      </c>
      <c r="I96" s="242"/>
      <c r="J96" s="237"/>
      <c r="K96" s="237"/>
      <c r="L96" s="243"/>
      <c r="M96" s="244"/>
      <c r="N96" s="245"/>
      <c r="O96" s="245"/>
      <c r="P96" s="245"/>
      <c r="Q96" s="245"/>
      <c r="R96" s="245"/>
      <c r="S96" s="245"/>
      <c r="T96" s="24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7" t="s">
        <v>322</v>
      </c>
      <c r="AU96" s="247" t="s">
        <v>80</v>
      </c>
      <c r="AV96" s="13" t="s">
        <v>80</v>
      </c>
      <c r="AW96" s="13" t="s">
        <v>32</v>
      </c>
      <c r="AX96" s="13" t="s">
        <v>70</v>
      </c>
      <c r="AY96" s="247" t="s">
        <v>154</v>
      </c>
    </row>
    <row r="97" s="13" customFormat="1">
      <c r="A97" s="13"/>
      <c r="B97" s="236"/>
      <c r="C97" s="237"/>
      <c r="D97" s="238" t="s">
        <v>322</v>
      </c>
      <c r="E97" s="239" t="s">
        <v>19</v>
      </c>
      <c r="F97" s="240" t="s">
        <v>833</v>
      </c>
      <c r="G97" s="237"/>
      <c r="H97" s="241">
        <v>25.5</v>
      </c>
      <c r="I97" s="242"/>
      <c r="J97" s="237"/>
      <c r="K97" s="237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322</v>
      </c>
      <c r="AU97" s="247" t="s">
        <v>80</v>
      </c>
      <c r="AV97" s="13" t="s">
        <v>80</v>
      </c>
      <c r="AW97" s="13" t="s">
        <v>32</v>
      </c>
      <c r="AX97" s="13" t="s">
        <v>70</v>
      </c>
      <c r="AY97" s="247" t="s">
        <v>154</v>
      </c>
    </row>
    <row r="98" s="13" customFormat="1">
      <c r="A98" s="13"/>
      <c r="B98" s="236"/>
      <c r="C98" s="237"/>
      <c r="D98" s="238" t="s">
        <v>322</v>
      </c>
      <c r="E98" s="239" t="s">
        <v>19</v>
      </c>
      <c r="F98" s="240" t="s">
        <v>834</v>
      </c>
      <c r="G98" s="237"/>
      <c r="H98" s="241">
        <v>33.600000000000001</v>
      </c>
      <c r="I98" s="242"/>
      <c r="J98" s="237"/>
      <c r="K98" s="237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322</v>
      </c>
      <c r="AU98" s="247" t="s">
        <v>80</v>
      </c>
      <c r="AV98" s="13" t="s">
        <v>80</v>
      </c>
      <c r="AW98" s="13" t="s">
        <v>32</v>
      </c>
      <c r="AX98" s="13" t="s">
        <v>70</v>
      </c>
      <c r="AY98" s="247" t="s">
        <v>154</v>
      </c>
    </row>
    <row r="99" s="14" customFormat="1">
      <c r="A99" s="14"/>
      <c r="B99" s="248"/>
      <c r="C99" s="249"/>
      <c r="D99" s="238" t="s">
        <v>322</v>
      </c>
      <c r="E99" s="250" t="s">
        <v>19</v>
      </c>
      <c r="F99" s="251" t="s">
        <v>325</v>
      </c>
      <c r="G99" s="249"/>
      <c r="H99" s="252">
        <v>139.19999999999999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8" t="s">
        <v>322</v>
      </c>
      <c r="AU99" s="258" t="s">
        <v>80</v>
      </c>
      <c r="AV99" s="14" t="s">
        <v>168</v>
      </c>
      <c r="AW99" s="14" t="s">
        <v>32</v>
      </c>
      <c r="AX99" s="14" t="s">
        <v>78</v>
      </c>
      <c r="AY99" s="258" t="s">
        <v>154</v>
      </c>
    </row>
    <row r="100" s="2" customFormat="1" ht="24.15" customHeight="1">
      <c r="A100" s="39"/>
      <c r="B100" s="40"/>
      <c r="C100" s="206" t="s">
        <v>80</v>
      </c>
      <c r="D100" s="206" t="s">
        <v>155</v>
      </c>
      <c r="E100" s="207" t="s">
        <v>326</v>
      </c>
      <c r="F100" s="208" t="s">
        <v>327</v>
      </c>
      <c r="G100" s="209" t="s">
        <v>319</v>
      </c>
      <c r="H100" s="210">
        <v>92.799999999999997</v>
      </c>
      <c r="I100" s="211"/>
      <c r="J100" s="212">
        <f>ROUND(I100*H100,2)</f>
        <v>0</v>
      </c>
      <c r="K100" s="208" t="s">
        <v>300</v>
      </c>
      <c r="L100" s="45"/>
      <c r="M100" s="213" t="s">
        <v>19</v>
      </c>
      <c r="N100" s="214" t="s">
        <v>41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168</v>
      </c>
      <c r="AT100" s="217" t="s">
        <v>155</v>
      </c>
      <c r="AU100" s="217" t="s">
        <v>80</v>
      </c>
      <c r="AY100" s="18" t="s">
        <v>154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78</v>
      </c>
      <c r="BK100" s="218">
        <f>ROUND(I100*H100,2)</f>
        <v>0</v>
      </c>
      <c r="BL100" s="18" t="s">
        <v>168</v>
      </c>
      <c r="BM100" s="217" t="s">
        <v>835</v>
      </c>
    </row>
    <row r="101" s="2" customFormat="1">
      <c r="A101" s="39"/>
      <c r="B101" s="40"/>
      <c r="C101" s="41"/>
      <c r="D101" s="231" t="s">
        <v>302</v>
      </c>
      <c r="E101" s="41"/>
      <c r="F101" s="232" t="s">
        <v>329</v>
      </c>
      <c r="G101" s="41"/>
      <c r="H101" s="41"/>
      <c r="I101" s="233"/>
      <c r="J101" s="41"/>
      <c r="K101" s="41"/>
      <c r="L101" s="45"/>
      <c r="M101" s="234"/>
      <c r="N101" s="23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302</v>
      </c>
      <c r="AU101" s="18" t="s">
        <v>80</v>
      </c>
    </row>
    <row r="102" s="13" customFormat="1">
      <c r="A102" s="13"/>
      <c r="B102" s="236"/>
      <c r="C102" s="237"/>
      <c r="D102" s="238" t="s">
        <v>322</v>
      </c>
      <c r="E102" s="239" t="s">
        <v>19</v>
      </c>
      <c r="F102" s="240" t="s">
        <v>836</v>
      </c>
      <c r="G102" s="237"/>
      <c r="H102" s="241">
        <v>53.399999999999999</v>
      </c>
      <c r="I102" s="242"/>
      <c r="J102" s="237"/>
      <c r="K102" s="237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322</v>
      </c>
      <c r="AU102" s="247" t="s">
        <v>80</v>
      </c>
      <c r="AV102" s="13" t="s">
        <v>80</v>
      </c>
      <c r="AW102" s="13" t="s">
        <v>32</v>
      </c>
      <c r="AX102" s="13" t="s">
        <v>70</v>
      </c>
      <c r="AY102" s="247" t="s">
        <v>154</v>
      </c>
    </row>
    <row r="103" s="13" customFormat="1">
      <c r="A103" s="13"/>
      <c r="B103" s="236"/>
      <c r="C103" s="237"/>
      <c r="D103" s="238" t="s">
        <v>322</v>
      </c>
      <c r="E103" s="239" t="s">
        <v>19</v>
      </c>
      <c r="F103" s="240" t="s">
        <v>837</v>
      </c>
      <c r="G103" s="237"/>
      <c r="H103" s="241">
        <v>17</v>
      </c>
      <c r="I103" s="242"/>
      <c r="J103" s="237"/>
      <c r="K103" s="237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322</v>
      </c>
      <c r="AU103" s="247" t="s">
        <v>80</v>
      </c>
      <c r="AV103" s="13" t="s">
        <v>80</v>
      </c>
      <c r="AW103" s="13" t="s">
        <v>32</v>
      </c>
      <c r="AX103" s="13" t="s">
        <v>70</v>
      </c>
      <c r="AY103" s="247" t="s">
        <v>154</v>
      </c>
    </row>
    <row r="104" s="13" customFormat="1">
      <c r="A104" s="13"/>
      <c r="B104" s="236"/>
      <c r="C104" s="237"/>
      <c r="D104" s="238" t="s">
        <v>322</v>
      </c>
      <c r="E104" s="239" t="s">
        <v>19</v>
      </c>
      <c r="F104" s="240" t="s">
        <v>838</v>
      </c>
      <c r="G104" s="237"/>
      <c r="H104" s="241">
        <v>22.399999999999999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322</v>
      </c>
      <c r="AU104" s="247" t="s">
        <v>80</v>
      </c>
      <c r="AV104" s="13" t="s">
        <v>80</v>
      </c>
      <c r="AW104" s="13" t="s">
        <v>32</v>
      </c>
      <c r="AX104" s="13" t="s">
        <v>70</v>
      </c>
      <c r="AY104" s="247" t="s">
        <v>154</v>
      </c>
    </row>
    <row r="105" s="14" customFormat="1">
      <c r="A105" s="14"/>
      <c r="B105" s="248"/>
      <c r="C105" s="249"/>
      <c r="D105" s="238" t="s">
        <v>322</v>
      </c>
      <c r="E105" s="250" t="s">
        <v>19</v>
      </c>
      <c r="F105" s="251" t="s">
        <v>325</v>
      </c>
      <c r="G105" s="249"/>
      <c r="H105" s="252">
        <v>92.800000000000011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8" t="s">
        <v>322</v>
      </c>
      <c r="AU105" s="258" t="s">
        <v>80</v>
      </c>
      <c r="AV105" s="14" t="s">
        <v>168</v>
      </c>
      <c r="AW105" s="14" t="s">
        <v>32</v>
      </c>
      <c r="AX105" s="14" t="s">
        <v>78</v>
      </c>
      <c r="AY105" s="258" t="s">
        <v>154</v>
      </c>
    </row>
    <row r="106" s="2" customFormat="1" ht="24.15" customHeight="1">
      <c r="A106" s="39"/>
      <c r="B106" s="40"/>
      <c r="C106" s="206" t="s">
        <v>164</v>
      </c>
      <c r="D106" s="206" t="s">
        <v>155</v>
      </c>
      <c r="E106" s="207" t="s">
        <v>332</v>
      </c>
      <c r="F106" s="208" t="s">
        <v>333</v>
      </c>
      <c r="G106" s="209" t="s">
        <v>319</v>
      </c>
      <c r="H106" s="210">
        <v>92.799999999999997</v>
      </c>
      <c r="I106" s="211"/>
      <c r="J106" s="212">
        <f>ROUND(I106*H106,2)</f>
        <v>0</v>
      </c>
      <c r="K106" s="208" t="s">
        <v>300</v>
      </c>
      <c r="L106" s="45"/>
      <c r="M106" s="213" t="s">
        <v>19</v>
      </c>
      <c r="N106" s="214" t="s">
        <v>41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168</v>
      </c>
      <c r="AT106" s="217" t="s">
        <v>155</v>
      </c>
      <c r="AU106" s="217" t="s">
        <v>80</v>
      </c>
      <c r="AY106" s="18" t="s">
        <v>154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78</v>
      </c>
      <c r="BK106" s="218">
        <f>ROUND(I106*H106,2)</f>
        <v>0</v>
      </c>
      <c r="BL106" s="18" t="s">
        <v>168</v>
      </c>
      <c r="BM106" s="217" t="s">
        <v>839</v>
      </c>
    </row>
    <row r="107" s="2" customFormat="1">
      <c r="A107" s="39"/>
      <c r="B107" s="40"/>
      <c r="C107" s="41"/>
      <c r="D107" s="231" t="s">
        <v>302</v>
      </c>
      <c r="E107" s="41"/>
      <c r="F107" s="232" t="s">
        <v>335</v>
      </c>
      <c r="G107" s="41"/>
      <c r="H107" s="41"/>
      <c r="I107" s="233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302</v>
      </c>
      <c r="AU107" s="18" t="s">
        <v>80</v>
      </c>
    </row>
    <row r="108" s="13" customFormat="1">
      <c r="A108" s="13"/>
      <c r="B108" s="236"/>
      <c r="C108" s="237"/>
      <c r="D108" s="238" t="s">
        <v>322</v>
      </c>
      <c r="E108" s="239" t="s">
        <v>19</v>
      </c>
      <c r="F108" s="240" t="s">
        <v>836</v>
      </c>
      <c r="G108" s="237"/>
      <c r="H108" s="241">
        <v>53.399999999999999</v>
      </c>
      <c r="I108" s="242"/>
      <c r="J108" s="237"/>
      <c r="K108" s="237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322</v>
      </c>
      <c r="AU108" s="247" t="s">
        <v>80</v>
      </c>
      <c r="AV108" s="13" t="s">
        <v>80</v>
      </c>
      <c r="AW108" s="13" t="s">
        <v>32</v>
      </c>
      <c r="AX108" s="13" t="s">
        <v>70</v>
      </c>
      <c r="AY108" s="247" t="s">
        <v>154</v>
      </c>
    </row>
    <row r="109" s="13" customFormat="1">
      <c r="A109" s="13"/>
      <c r="B109" s="236"/>
      <c r="C109" s="237"/>
      <c r="D109" s="238" t="s">
        <v>322</v>
      </c>
      <c r="E109" s="239" t="s">
        <v>19</v>
      </c>
      <c r="F109" s="240" t="s">
        <v>837</v>
      </c>
      <c r="G109" s="237"/>
      <c r="H109" s="241">
        <v>17</v>
      </c>
      <c r="I109" s="242"/>
      <c r="J109" s="237"/>
      <c r="K109" s="237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322</v>
      </c>
      <c r="AU109" s="247" t="s">
        <v>80</v>
      </c>
      <c r="AV109" s="13" t="s">
        <v>80</v>
      </c>
      <c r="AW109" s="13" t="s">
        <v>32</v>
      </c>
      <c r="AX109" s="13" t="s">
        <v>70</v>
      </c>
      <c r="AY109" s="247" t="s">
        <v>154</v>
      </c>
    </row>
    <row r="110" s="13" customFormat="1">
      <c r="A110" s="13"/>
      <c r="B110" s="236"/>
      <c r="C110" s="237"/>
      <c r="D110" s="238" t="s">
        <v>322</v>
      </c>
      <c r="E110" s="239" t="s">
        <v>19</v>
      </c>
      <c r="F110" s="240" t="s">
        <v>838</v>
      </c>
      <c r="G110" s="237"/>
      <c r="H110" s="241">
        <v>22.399999999999999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322</v>
      </c>
      <c r="AU110" s="247" t="s">
        <v>80</v>
      </c>
      <c r="AV110" s="13" t="s">
        <v>80</v>
      </c>
      <c r="AW110" s="13" t="s">
        <v>32</v>
      </c>
      <c r="AX110" s="13" t="s">
        <v>70</v>
      </c>
      <c r="AY110" s="247" t="s">
        <v>154</v>
      </c>
    </row>
    <row r="111" s="14" customFormat="1">
      <c r="A111" s="14"/>
      <c r="B111" s="248"/>
      <c r="C111" s="249"/>
      <c r="D111" s="238" t="s">
        <v>322</v>
      </c>
      <c r="E111" s="250" t="s">
        <v>19</v>
      </c>
      <c r="F111" s="251" t="s">
        <v>325</v>
      </c>
      <c r="G111" s="249"/>
      <c r="H111" s="252">
        <v>92.800000000000011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8" t="s">
        <v>322</v>
      </c>
      <c r="AU111" s="258" t="s">
        <v>80</v>
      </c>
      <c r="AV111" s="14" t="s">
        <v>168</v>
      </c>
      <c r="AW111" s="14" t="s">
        <v>32</v>
      </c>
      <c r="AX111" s="14" t="s">
        <v>78</v>
      </c>
      <c r="AY111" s="258" t="s">
        <v>154</v>
      </c>
    </row>
    <row r="112" s="2" customFormat="1" ht="24.15" customHeight="1">
      <c r="A112" s="39"/>
      <c r="B112" s="40"/>
      <c r="C112" s="206" t="s">
        <v>168</v>
      </c>
      <c r="D112" s="206" t="s">
        <v>155</v>
      </c>
      <c r="E112" s="207" t="s">
        <v>336</v>
      </c>
      <c r="F112" s="208" t="s">
        <v>337</v>
      </c>
      <c r="G112" s="209" t="s">
        <v>319</v>
      </c>
      <c r="H112" s="210">
        <v>139.19999999999999</v>
      </c>
      <c r="I112" s="211"/>
      <c r="J112" s="212">
        <f>ROUND(I112*H112,2)</f>
        <v>0</v>
      </c>
      <c r="K112" s="208" t="s">
        <v>300</v>
      </c>
      <c r="L112" s="45"/>
      <c r="M112" s="213" t="s">
        <v>19</v>
      </c>
      <c r="N112" s="214" t="s">
        <v>41</v>
      </c>
      <c r="O112" s="85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7" t="s">
        <v>168</v>
      </c>
      <c r="AT112" s="217" t="s">
        <v>155</v>
      </c>
      <c r="AU112" s="217" t="s">
        <v>80</v>
      </c>
      <c r="AY112" s="18" t="s">
        <v>154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78</v>
      </c>
      <c r="BK112" s="218">
        <f>ROUND(I112*H112,2)</f>
        <v>0</v>
      </c>
      <c r="BL112" s="18" t="s">
        <v>168</v>
      </c>
      <c r="BM112" s="217" t="s">
        <v>840</v>
      </c>
    </row>
    <row r="113" s="2" customFormat="1">
      <c r="A113" s="39"/>
      <c r="B113" s="40"/>
      <c r="C113" s="41"/>
      <c r="D113" s="231" t="s">
        <v>302</v>
      </c>
      <c r="E113" s="41"/>
      <c r="F113" s="232" t="s">
        <v>339</v>
      </c>
      <c r="G113" s="41"/>
      <c r="H113" s="41"/>
      <c r="I113" s="233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302</v>
      </c>
      <c r="AU113" s="18" t="s">
        <v>80</v>
      </c>
    </row>
    <row r="114" s="13" customFormat="1">
      <c r="A114" s="13"/>
      <c r="B114" s="236"/>
      <c r="C114" s="237"/>
      <c r="D114" s="238" t="s">
        <v>322</v>
      </c>
      <c r="E114" s="239" t="s">
        <v>19</v>
      </c>
      <c r="F114" s="240" t="s">
        <v>832</v>
      </c>
      <c r="G114" s="237"/>
      <c r="H114" s="241">
        <v>80.099999999999994</v>
      </c>
      <c r="I114" s="242"/>
      <c r="J114" s="237"/>
      <c r="K114" s="237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322</v>
      </c>
      <c r="AU114" s="247" t="s">
        <v>80</v>
      </c>
      <c r="AV114" s="13" t="s">
        <v>80</v>
      </c>
      <c r="AW114" s="13" t="s">
        <v>32</v>
      </c>
      <c r="AX114" s="13" t="s">
        <v>70</v>
      </c>
      <c r="AY114" s="247" t="s">
        <v>154</v>
      </c>
    </row>
    <row r="115" s="13" customFormat="1">
      <c r="A115" s="13"/>
      <c r="B115" s="236"/>
      <c r="C115" s="237"/>
      <c r="D115" s="238" t="s">
        <v>322</v>
      </c>
      <c r="E115" s="239" t="s">
        <v>19</v>
      </c>
      <c r="F115" s="240" t="s">
        <v>833</v>
      </c>
      <c r="G115" s="237"/>
      <c r="H115" s="241">
        <v>25.5</v>
      </c>
      <c r="I115" s="242"/>
      <c r="J115" s="237"/>
      <c r="K115" s="237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322</v>
      </c>
      <c r="AU115" s="247" t="s">
        <v>80</v>
      </c>
      <c r="AV115" s="13" t="s">
        <v>80</v>
      </c>
      <c r="AW115" s="13" t="s">
        <v>32</v>
      </c>
      <c r="AX115" s="13" t="s">
        <v>70</v>
      </c>
      <c r="AY115" s="247" t="s">
        <v>154</v>
      </c>
    </row>
    <row r="116" s="13" customFormat="1">
      <c r="A116" s="13"/>
      <c r="B116" s="236"/>
      <c r="C116" s="237"/>
      <c r="D116" s="238" t="s">
        <v>322</v>
      </c>
      <c r="E116" s="239" t="s">
        <v>19</v>
      </c>
      <c r="F116" s="240" t="s">
        <v>834</v>
      </c>
      <c r="G116" s="237"/>
      <c r="H116" s="241">
        <v>33.600000000000001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322</v>
      </c>
      <c r="AU116" s="247" t="s">
        <v>80</v>
      </c>
      <c r="AV116" s="13" t="s">
        <v>80</v>
      </c>
      <c r="AW116" s="13" t="s">
        <v>32</v>
      </c>
      <c r="AX116" s="13" t="s">
        <v>70</v>
      </c>
      <c r="AY116" s="247" t="s">
        <v>154</v>
      </c>
    </row>
    <row r="117" s="14" customFormat="1">
      <c r="A117" s="14"/>
      <c r="B117" s="248"/>
      <c r="C117" s="249"/>
      <c r="D117" s="238" t="s">
        <v>322</v>
      </c>
      <c r="E117" s="250" t="s">
        <v>19</v>
      </c>
      <c r="F117" s="251" t="s">
        <v>325</v>
      </c>
      <c r="G117" s="249"/>
      <c r="H117" s="252">
        <v>139.19999999999999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8" t="s">
        <v>322</v>
      </c>
      <c r="AU117" s="258" t="s">
        <v>80</v>
      </c>
      <c r="AV117" s="14" t="s">
        <v>168</v>
      </c>
      <c r="AW117" s="14" t="s">
        <v>32</v>
      </c>
      <c r="AX117" s="14" t="s">
        <v>78</v>
      </c>
      <c r="AY117" s="258" t="s">
        <v>154</v>
      </c>
    </row>
    <row r="118" s="2" customFormat="1" ht="24.15" customHeight="1">
      <c r="A118" s="39"/>
      <c r="B118" s="40"/>
      <c r="C118" s="206" t="s">
        <v>153</v>
      </c>
      <c r="D118" s="206" t="s">
        <v>155</v>
      </c>
      <c r="E118" s="207" t="s">
        <v>340</v>
      </c>
      <c r="F118" s="208" t="s">
        <v>341</v>
      </c>
      <c r="G118" s="209" t="s">
        <v>299</v>
      </c>
      <c r="H118" s="210">
        <v>928</v>
      </c>
      <c r="I118" s="211"/>
      <c r="J118" s="212">
        <f>ROUND(I118*H118,2)</f>
        <v>0</v>
      </c>
      <c r="K118" s="208" t="s">
        <v>300</v>
      </c>
      <c r="L118" s="45"/>
      <c r="M118" s="213" t="s">
        <v>19</v>
      </c>
      <c r="N118" s="214" t="s">
        <v>41</v>
      </c>
      <c r="O118" s="85"/>
      <c r="P118" s="215">
        <f>O118*H118</f>
        <v>0</v>
      </c>
      <c r="Q118" s="215">
        <v>0.00084999999999999995</v>
      </c>
      <c r="R118" s="215">
        <f>Q118*H118</f>
        <v>0.78879999999999995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168</v>
      </c>
      <c r="AT118" s="217" t="s">
        <v>155</v>
      </c>
      <c r="AU118" s="217" t="s">
        <v>80</v>
      </c>
      <c r="AY118" s="18" t="s">
        <v>154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78</v>
      </c>
      <c r="BK118" s="218">
        <f>ROUND(I118*H118,2)</f>
        <v>0</v>
      </c>
      <c r="BL118" s="18" t="s">
        <v>168</v>
      </c>
      <c r="BM118" s="217" t="s">
        <v>841</v>
      </c>
    </row>
    <row r="119" s="2" customFormat="1">
      <c r="A119" s="39"/>
      <c r="B119" s="40"/>
      <c r="C119" s="41"/>
      <c r="D119" s="231" t="s">
        <v>302</v>
      </c>
      <c r="E119" s="41"/>
      <c r="F119" s="232" t="s">
        <v>343</v>
      </c>
      <c r="G119" s="41"/>
      <c r="H119" s="41"/>
      <c r="I119" s="233"/>
      <c r="J119" s="41"/>
      <c r="K119" s="41"/>
      <c r="L119" s="45"/>
      <c r="M119" s="234"/>
      <c r="N119" s="23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302</v>
      </c>
      <c r="AU119" s="18" t="s">
        <v>80</v>
      </c>
    </row>
    <row r="120" s="13" customFormat="1">
      <c r="A120" s="13"/>
      <c r="B120" s="236"/>
      <c r="C120" s="237"/>
      <c r="D120" s="238" t="s">
        <v>322</v>
      </c>
      <c r="E120" s="239" t="s">
        <v>19</v>
      </c>
      <c r="F120" s="240" t="s">
        <v>842</v>
      </c>
      <c r="G120" s="237"/>
      <c r="H120" s="241">
        <v>534</v>
      </c>
      <c r="I120" s="242"/>
      <c r="J120" s="237"/>
      <c r="K120" s="237"/>
      <c r="L120" s="243"/>
      <c r="M120" s="244"/>
      <c r="N120" s="245"/>
      <c r="O120" s="245"/>
      <c r="P120" s="245"/>
      <c r="Q120" s="245"/>
      <c r="R120" s="245"/>
      <c r="S120" s="245"/>
      <c r="T120" s="24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7" t="s">
        <v>322</v>
      </c>
      <c r="AU120" s="247" t="s">
        <v>80</v>
      </c>
      <c r="AV120" s="13" t="s">
        <v>80</v>
      </c>
      <c r="AW120" s="13" t="s">
        <v>32</v>
      </c>
      <c r="AX120" s="13" t="s">
        <v>70</v>
      </c>
      <c r="AY120" s="247" t="s">
        <v>154</v>
      </c>
    </row>
    <row r="121" s="13" customFormat="1">
      <c r="A121" s="13"/>
      <c r="B121" s="236"/>
      <c r="C121" s="237"/>
      <c r="D121" s="238" t="s">
        <v>322</v>
      </c>
      <c r="E121" s="239" t="s">
        <v>19</v>
      </c>
      <c r="F121" s="240" t="s">
        <v>843</v>
      </c>
      <c r="G121" s="237"/>
      <c r="H121" s="241">
        <v>170</v>
      </c>
      <c r="I121" s="242"/>
      <c r="J121" s="237"/>
      <c r="K121" s="237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322</v>
      </c>
      <c r="AU121" s="247" t="s">
        <v>80</v>
      </c>
      <c r="AV121" s="13" t="s">
        <v>80</v>
      </c>
      <c r="AW121" s="13" t="s">
        <v>32</v>
      </c>
      <c r="AX121" s="13" t="s">
        <v>70</v>
      </c>
      <c r="AY121" s="247" t="s">
        <v>154</v>
      </c>
    </row>
    <row r="122" s="13" customFormat="1">
      <c r="A122" s="13"/>
      <c r="B122" s="236"/>
      <c r="C122" s="237"/>
      <c r="D122" s="238" t="s">
        <v>322</v>
      </c>
      <c r="E122" s="239" t="s">
        <v>19</v>
      </c>
      <c r="F122" s="240" t="s">
        <v>844</v>
      </c>
      <c r="G122" s="237"/>
      <c r="H122" s="241">
        <v>224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322</v>
      </c>
      <c r="AU122" s="247" t="s">
        <v>80</v>
      </c>
      <c r="AV122" s="13" t="s">
        <v>80</v>
      </c>
      <c r="AW122" s="13" t="s">
        <v>32</v>
      </c>
      <c r="AX122" s="13" t="s">
        <v>70</v>
      </c>
      <c r="AY122" s="247" t="s">
        <v>154</v>
      </c>
    </row>
    <row r="123" s="14" customFormat="1">
      <c r="A123" s="14"/>
      <c r="B123" s="248"/>
      <c r="C123" s="249"/>
      <c r="D123" s="238" t="s">
        <v>322</v>
      </c>
      <c r="E123" s="250" t="s">
        <v>19</v>
      </c>
      <c r="F123" s="251" t="s">
        <v>325</v>
      </c>
      <c r="G123" s="249"/>
      <c r="H123" s="252">
        <v>928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8" t="s">
        <v>322</v>
      </c>
      <c r="AU123" s="258" t="s">
        <v>80</v>
      </c>
      <c r="AV123" s="14" t="s">
        <v>168</v>
      </c>
      <c r="AW123" s="14" t="s">
        <v>32</v>
      </c>
      <c r="AX123" s="14" t="s">
        <v>78</v>
      </c>
      <c r="AY123" s="258" t="s">
        <v>154</v>
      </c>
    </row>
    <row r="124" s="2" customFormat="1" ht="24.15" customHeight="1">
      <c r="A124" s="39"/>
      <c r="B124" s="40"/>
      <c r="C124" s="206" t="s">
        <v>175</v>
      </c>
      <c r="D124" s="206" t="s">
        <v>155</v>
      </c>
      <c r="E124" s="207" t="s">
        <v>346</v>
      </c>
      <c r="F124" s="208" t="s">
        <v>347</v>
      </c>
      <c r="G124" s="209" t="s">
        <v>299</v>
      </c>
      <c r="H124" s="210">
        <v>928</v>
      </c>
      <c r="I124" s="211"/>
      <c r="J124" s="212">
        <f>ROUND(I124*H124,2)</f>
        <v>0</v>
      </c>
      <c r="K124" s="208" t="s">
        <v>300</v>
      </c>
      <c r="L124" s="45"/>
      <c r="M124" s="213" t="s">
        <v>19</v>
      </c>
      <c r="N124" s="214" t="s">
        <v>41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168</v>
      </c>
      <c r="AT124" s="217" t="s">
        <v>155</v>
      </c>
      <c r="AU124" s="217" t="s">
        <v>80</v>
      </c>
      <c r="AY124" s="18" t="s">
        <v>154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78</v>
      </c>
      <c r="BK124" s="218">
        <f>ROUND(I124*H124,2)</f>
        <v>0</v>
      </c>
      <c r="BL124" s="18" t="s">
        <v>168</v>
      </c>
      <c r="BM124" s="217" t="s">
        <v>845</v>
      </c>
    </row>
    <row r="125" s="2" customFormat="1">
      <c r="A125" s="39"/>
      <c r="B125" s="40"/>
      <c r="C125" s="41"/>
      <c r="D125" s="231" t="s">
        <v>302</v>
      </c>
      <c r="E125" s="41"/>
      <c r="F125" s="232" t="s">
        <v>349</v>
      </c>
      <c r="G125" s="41"/>
      <c r="H125" s="41"/>
      <c r="I125" s="233"/>
      <c r="J125" s="41"/>
      <c r="K125" s="41"/>
      <c r="L125" s="45"/>
      <c r="M125" s="234"/>
      <c r="N125" s="23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302</v>
      </c>
      <c r="AU125" s="18" t="s">
        <v>80</v>
      </c>
    </row>
    <row r="126" s="13" customFormat="1">
      <c r="A126" s="13"/>
      <c r="B126" s="236"/>
      <c r="C126" s="237"/>
      <c r="D126" s="238" t="s">
        <v>322</v>
      </c>
      <c r="E126" s="239" t="s">
        <v>19</v>
      </c>
      <c r="F126" s="240" t="s">
        <v>842</v>
      </c>
      <c r="G126" s="237"/>
      <c r="H126" s="241">
        <v>534</v>
      </c>
      <c r="I126" s="242"/>
      <c r="J126" s="237"/>
      <c r="K126" s="237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322</v>
      </c>
      <c r="AU126" s="247" t="s">
        <v>80</v>
      </c>
      <c r="AV126" s="13" t="s">
        <v>80</v>
      </c>
      <c r="AW126" s="13" t="s">
        <v>32</v>
      </c>
      <c r="AX126" s="13" t="s">
        <v>70</v>
      </c>
      <c r="AY126" s="247" t="s">
        <v>154</v>
      </c>
    </row>
    <row r="127" s="13" customFormat="1">
      <c r="A127" s="13"/>
      <c r="B127" s="236"/>
      <c r="C127" s="237"/>
      <c r="D127" s="238" t="s">
        <v>322</v>
      </c>
      <c r="E127" s="239" t="s">
        <v>19</v>
      </c>
      <c r="F127" s="240" t="s">
        <v>843</v>
      </c>
      <c r="G127" s="237"/>
      <c r="H127" s="241">
        <v>170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322</v>
      </c>
      <c r="AU127" s="247" t="s">
        <v>80</v>
      </c>
      <c r="AV127" s="13" t="s">
        <v>80</v>
      </c>
      <c r="AW127" s="13" t="s">
        <v>32</v>
      </c>
      <c r="AX127" s="13" t="s">
        <v>70</v>
      </c>
      <c r="AY127" s="247" t="s">
        <v>154</v>
      </c>
    </row>
    <row r="128" s="13" customFormat="1">
      <c r="A128" s="13"/>
      <c r="B128" s="236"/>
      <c r="C128" s="237"/>
      <c r="D128" s="238" t="s">
        <v>322</v>
      </c>
      <c r="E128" s="239" t="s">
        <v>19</v>
      </c>
      <c r="F128" s="240" t="s">
        <v>844</v>
      </c>
      <c r="G128" s="237"/>
      <c r="H128" s="241">
        <v>224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322</v>
      </c>
      <c r="AU128" s="247" t="s">
        <v>80</v>
      </c>
      <c r="AV128" s="13" t="s">
        <v>80</v>
      </c>
      <c r="AW128" s="13" t="s">
        <v>32</v>
      </c>
      <c r="AX128" s="13" t="s">
        <v>70</v>
      </c>
      <c r="AY128" s="247" t="s">
        <v>154</v>
      </c>
    </row>
    <row r="129" s="14" customFormat="1">
      <c r="A129" s="14"/>
      <c r="B129" s="248"/>
      <c r="C129" s="249"/>
      <c r="D129" s="238" t="s">
        <v>322</v>
      </c>
      <c r="E129" s="250" t="s">
        <v>19</v>
      </c>
      <c r="F129" s="251" t="s">
        <v>325</v>
      </c>
      <c r="G129" s="249"/>
      <c r="H129" s="252">
        <v>928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322</v>
      </c>
      <c r="AU129" s="258" t="s">
        <v>80</v>
      </c>
      <c r="AV129" s="14" t="s">
        <v>168</v>
      </c>
      <c r="AW129" s="14" t="s">
        <v>32</v>
      </c>
      <c r="AX129" s="14" t="s">
        <v>78</v>
      </c>
      <c r="AY129" s="258" t="s">
        <v>154</v>
      </c>
    </row>
    <row r="130" s="2" customFormat="1" ht="37.8" customHeight="1">
      <c r="A130" s="39"/>
      <c r="B130" s="40"/>
      <c r="C130" s="206" t="s">
        <v>179</v>
      </c>
      <c r="D130" s="206" t="s">
        <v>155</v>
      </c>
      <c r="E130" s="207" t="s">
        <v>350</v>
      </c>
      <c r="F130" s="208" t="s">
        <v>351</v>
      </c>
      <c r="G130" s="209" t="s">
        <v>319</v>
      </c>
      <c r="H130" s="210">
        <v>686.60000000000002</v>
      </c>
      <c r="I130" s="211"/>
      <c r="J130" s="212">
        <f>ROUND(I130*H130,2)</f>
        <v>0</v>
      </c>
      <c r="K130" s="208" t="s">
        <v>300</v>
      </c>
      <c r="L130" s="45"/>
      <c r="M130" s="213" t="s">
        <v>19</v>
      </c>
      <c r="N130" s="214" t="s">
        <v>41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168</v>
      </c>
      <c r="AT130" s="217" t="s">
        <v>155</v>
      </c>
      <c r="AU130" s="217" t="s">
        <v>80</v>
      </c>
      <c r="AY130" s="18" t="s">
        <v>154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78</v>
      </c>
      <c r="BK130" s="218">
        <f>ROUND(I130*H130,2)</f>
        <v>0</v>
      </c>
      <c r="BL130" s="18" t="s">
        <v>168</v>
      </c>
      <c r="BM130" s="217" t="s">
        <v>846</v>
      </c>
    </row>
    <row r="131" s="2" customFormat="1">
      <c r="A131" s="39"/>
      <c r="B131" s="40"/>
      <c r="C131" s="41"/>
      <c r="D131" s="231" t="s">
        <v>302</v>
      </c>
      <c r="E131" s="41"/>
      <c r="F131" s="232" t="s">
        <v>353</v>
      </c>
      <c r="G131" s="41"/>
      <c r="H131" s="41"/>
      <c r="I131" s="233"/>
      <c r="J131" s="41"/>
      <c r="K131" s="41"/>
      <c r="L131" s="45"/>
      <c r="M131" s="234"/>
      <c r="N131" s="23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302</v>
      </c>
      <c r="AU131" s="18" t="s">
        <v>80</v>
      </c>
    </row>
    <row r="132" s="13" customFormat="1">
      <c r="A132" s="13"/>
      <c r="B132" s="236"/>
      <c r="C132" s="237"/>
      <c r="D132" s="238" t="s">
        <v>322</v>
      </c>
      <c r="E132" s="239" t="s">
        <v>19</v>
      </c>
      <c r="F132" s="240" t="s">
        <v>847</v>
      </c>
      <c r="G132" s="237"/>
      <c r="H132" s="241">
        <v>402.60000000000002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322</v>
      </c>
      <c r="AU132" s="247" t="s">
        <v>80</v>
      </c>
      <c r="AV132" s="13" t="s">
        <v>80</v>
      </c>
      <c r="AW132" s="13" t="s">
        <v>32</v>
      </c>
      <c r="AX132" s="13" t="s">
        <v>70</v>
      </c>
      <c r="AY132" s="247" t="s">
        <v>154</v>
      </c>
    </row>
    <row r="133" s="13" customFormat="1">
      <c r="A133" s="13"/>
      <c r="B133" s="236"/>
      <c r="C133" s="237"/>
      <c r="D133" s="238" t="s">
        <v>322</v>
      </c>
      <c r="E133" s="239" t="s">
        <v>19</v>
      </c>
      <c r="F133" s="240" t="s">
        <v>848</v>
      </c>
      <c r="G133" s="237"/>
      <c r="H133" s="241">
        <v>131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322</v>
      </c>
      <c r="AU133" s="247" t="s">
        <v>80</v>
      </c>
      <c r="AV133" s="13" t="s">
        <v>80</v>
      </c>
      <c r="AW133" s="13" t="s">
        <v>32</v>
      </c>
      <c r="AX133" s="13" t="s">
        <v>70</v>
      </c>
      <c r="AY133" s="247" t="s">
        <v>154</v>
      </c>
    </row>
    <row r="134" s="13" customFormat="1">
      <c r="A134" s="13"/>
      <c r="B134" s="236"/>
      <c r="C134" s="237"/>
      <c r="D134" s="238" t="s">
        <v>322</v>
      </c>
      <c r="E134" s="239" t="s">
        <v>19</v>
      </c>
      <c r="F134" s="240" t="s">
        <v>849</v>
      </c>
      <c r="G134" s="237"/>
      <c r="H134" s="241">
        <v>153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322</v>
      </c>
      <c r="AU134" s="247" t="s">
        <v>80</v>
      </c>
      <c r="AV134" s="13" t="s">
        <v>80</v>
      </c>
      <c r="AW134" s="13" t="s">
        <v>32</v>
      </c>
      <c r="AX134" s="13" t="s">
        <v>70</v>
      </c>
      <c r="AY134" s="247" t="s">
        <v>154</v>
      </c>
    </row>
    <row r="135" s="14" customFormat="1">
      <c r="A135" s="14"/>
      <c r="B135" s="248"/>
      <c r="C135" s="249"/>
      <c r="D135" s="238" t="s">
        <v>322</v>
      </c>
      <c r="E135" s="250" t="s">
        <v>19</v>
      </c>
      <c r="F135" s="251" t="s">
        <v>325</v>
      </c>
      <c r="G135" s="249"/>
      <c r="H135" s="252">
        <v>686.60000000000002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322</v>
      </c>
      <c r="AU135" s="258" t="s">
        <v>80</v>
      </c>
      <c r="AV135" s="14" t="s">
        <v>168</v>
      </c>
      <c r="AW135" s="14" t="s">
        <v>32</v>
      </c>
      <c r="AX135" s="14" t="s">
        <v>78</v>
      </c>
      <c r="AY135" s="258" t="s">
        <v>154</v>
      </c>
    </row>
    <row r="136" s="2" customFormat="1" ht="37.8" customHeight="1">
      <c r="A136" s="39"/>
      <c r="B136" s="40"/>
      <c r="C136" s="206" t="s">
        <v>183</v>
      </c>
      <c r="D136" s="206" t="s">
        <v>155</v>
      </c>
      <c r="E136" s="207" t="s">
        <v>356</v>
      </c>
      <c r="F136" s="208" t="s">
        <v>357</v>
      </c>
      <c r="G136" s="209" t="s">
        <v>319</v>
      </c>
      <c r="H136" s="210">
        <v>120.7</v>
      </c>
      <c r="I136" s="211"/>
      <c r="J136" s="212">
        <f>ROUND(I136*H136,2)</f>
        <v>0</v>
      </c>
      <c r="K136" s="208" t="s">
        <v>300</v>
      </c>
      <c r="L136" s="45"/>
      <c r="M136" s="213" t="s">
        <v>19</v>
      </c>
      <c r="N136" s="214" t="s">
        <v>41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168</v>
      </c>
      <c r="AT136" s="217" t="s">
        <v>155</v>
      </c>
      <c r="AU136" s="217" t="s">
        <v>80</v>
      </c>
      <c r="AY136" s="18" t="s">
        <v>154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78</v>
      </c>
      <c r="BK136" s="218">
        <f>ROUND(I136*H136,2)</f>
        <v>0</v>
      </c>
      <c r="BL136" s="18" t="s">
        <v>168</v>
      </c>
      <c r="BM136" s="217" t="s">
        <v>850</v>
      </c>
    </row>
    <row r="137" s="2" customFormat="1">
      <c r="A137" s="39"/>
      <c r="B137" s="40"/>
      <c r="C137" s="41"/>
      <c r="D137" s="231" t="s">
        <v>302</v>
      </c>
      <c r="E137" s="41"/>
      <c r="F137" s="232" t="s">
        <v>359</v>
      </c>
      <c r="G137" s="41"/>
      <c r="H137" s="41"/>
      <c r="I137" s="233"/>
      <c r="J137" s="41"/>
      <c r="K137" s="41"/>
      <c r="L137" s="45"/>
      <c r="M137" s="234"/>
      <c r="N137" s="23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302</v>
      </c>
      <c r="AU137" s="18" t="s">
        <v>80</v>
      </c>
    </row>
    <row r="138" s="13" customFormat="1">
      <c r="A138" s="13"/>
      <c r="B138" s="236"/>
      <c r="C138" s="237"/>
      <c r="D138" s="238" t="s">
        <v>322</v>
      </c>
      <c r="E138" s="239" t="s">
        <v>19</v>
      </c>
      <c r="F138" s="240" t="s">
        <v>851</v>
      </c>
      <c r="G138" s="237"/>
      <c r="H138" s="241">
        <v>65.700000000000003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322</v>
      </c>
      <c r="AU138" s="247" t="s">
        <v>80</v>
      </c>
      <c r="AV138" s="13" t="s">
        <v>80</v>
      </c>
      <c r="AW138" s="13" t="s">
        <v>32</v>
      </c>
      <c r="AX138" s="13" t="s">
        <v>70</v>
      </c>
      <c r="AY138" s="247" t="s">
        <v>154</v>
      </c>
    </row>
    <row r="139" s="13" customFormat="1">
      <c r="A139" s="13"/>
      <c r="B139" s="236"/>
      <c r="C139" s="237"/>
      <c r="D139" s="238" t="s">
        <v>322</v>
      </c>
      <c r="E139" s="239" t="s">
        <v>19</v>
      </c>
      <c r="F139" s="240" t="s">
        <v>852</v>
      </c>
      <c r="G139" s="237"/>
      <c r="H139" s="241">
        <v>19.5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322</v>
      </c>
      <c r="AU139" s="247" t="s">
        <v>80</v>
      </c>
      <c r="AV139" s="13" t="s">
        <v>80</v>
      </c>
      <c r="AW139" s="13" t="s">
        <v>32</v>
      </c>
      <c r="AX139" s="13" t="s">
        <v>70</v>
      </c>
      <c r="AY139" s="247" t="s">
        <v>154</v>
      </c>
    </row>
    <row r="140" s="13" customFormat="1">
      <c r="A140" s="13"/>
      <c r="B140" s="236"/>
      <c r="C140" s="237"/>
      <c r="D140" s="238" t="s">
        <v>322</v>
      </c>
      <c r="E140" s="239" t="s">
        <v>19</v>
      </c>
      <c r="F140" s="240" t="s">
        <v>853</v>
      </c>
      <c r="G140" s="237"/>
      <c r="H140" s="241">
        <v>35.5</v>
      </c>
      <c r="I140" s="242"/>
      <c r="J140" s="237"/>
      <c r="K140" s="237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322</v>
      </c>
      <c r="AU140" s="247" t="s">
        <v>80</v>
      </c>
      <c r="AV140" s="13" t="s">
        <v>80</v>
      </c>
      <c r="AW140" s="13" t="s">
        <v>32</v>
      </c>
      <c r="AX140" s="13" t="s">
        <v>70</v>
      </c>
      <c r="AY140" s="247" t="s">
        <v>154</v>
      </c>
    </row>
    <row r="141" s="14" customFormat="1">
      <c r="A141" s="14"/>
      <c r="B141" s="248"/>
      <c r="C141" s="249"/>
      <c r="D141" s="238" t="s">
        <v>322</v>
      </c>
      <c r="E141" s="250" t="s">
        <v>19</v>
      </c>
      <c r="F141" s="251" t="s">
        <v>325</v>
      </c>
      <c r="G141" s="249"/>
      <c r="H141" s="252">
        <v>120.7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322</v>
      </c>
      <c r="AU141" s="258" t="s">
        <v>80</v>
      </c>
      <c r="AV141" s="14" t="s">
        <v>168</v>
      </c>
      <c r="AW141" s="14" t="s">
        <v>32</v>
      </c>
      <c r="AX141" s="14" t="s">
        <v>78</v>
      </c>
      <c r="AY141" s="258" t="s">
        <v>154</v>
      </c>
    </row>
    <row r="142" s="2" customFormat="1" ht="24.15" customHeight="1">
      <c r="A142" s="39"/>
      <c r="B142" s="40"/>
      <c r="C142" s="206" t="s">
        <v>187</v>
      </c>
      <c r="D142" s="206" t="s">
        <v>155</v>
      </c>
      <c r="E142" s="207" t="s">
        <v>361</v>
      </c>
      <c r="F142" s="208" t="s">
        <v>362</v>
      </c>
      <c r="G142" s="209" t="s">
        <v>319</v>
      </c>
      <c r="H142" s="210">
        <v>343.30000000000001</v>
      </c>
      <c r="I142" s="211"/>
      <c r="J142" s="212">
        <f>ROUND(I142*H142,2)</f>
        <v>0</v>
      </c>
      <c r="K142" s="208" t="s">
        <v>300</v>
      </c>
      <c r="L142" s="45"/>
      <c r="M142" s="213" t="s">
        <v>19</v>
      </c>
      <c r="N142" s="214" t="s">
        <v>41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168</v>
      </c>
      <c r="AT142" s="217" t="s">
        <v>155</v>
      </c>
      <c r="AU142" s="217" t="s">
        <v>80</v>
      </c>
      <c r="AY142" s="18" t="s">
        <v>154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78</v>
      </c>
      <c r="BK142" s="218">
        <f>ROUND(I142*H142,2)</f>
        <v>0</v>
      </c>
      <c r="BL142" s="18" t="s">
        <v>168</v>
      </c>
      <c r="BM142" s="217" t="s">
        <v>854</v>
      </c>
    </row>
    <row r="143" s="2" customFormat="1">
      <c r="A143" s="39"/>
      <c r="B143" s="40"/>
      <c r="C143" s="41"/>
      <c r="D143" s="231" t="s">
        <v>302</v>
      </c>
      <c r="E143" s="41"/>
      <c r="F143" s="232" t="s">
        <v>364</v>
      </c>
      <c r="G143" s="41"/>
      <c r="H143" s="41"/>
      <c r="I143" s="233"/>
      <c r="J143" s="41"/>
      <c r="K143" s="41"/>
      <c r="L143" s="45"/>
      <c r="M143" s="234"/>
      <c r="N143" s="23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302</v>
      </c>
      <c r="AU143" s="18" t="s">
        <v>80</v>
      </c>
    </row>
    <row r="144" s="13" customFormat="1">
      <c r="A144" s="13"/>
      <c r="B144" s="236"/>
      <c r="C144" s="237"/>
      <c r="D144" s="238" t="s">
        <v>322</v>
      </c>
      <c r="E144" s="239" t="s">
        <v>19</v>
      </c>
      <c r="F144" s="240" t="s">
        <v>855</v>
      </c>
      <c r="G144" s="237"/>
      <c r="H144" s="241">
        <v>201.30000000000001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322</v>
      </c>
      <c r="AU144" s="247" t="s">
        <v>80</v>
      </c>
      <c r="AV144" s="13" t="s">
        <v>80</v>
      </c>
      <c r="AW144" s="13" t="s">
        <v>32</v>
      </c>
      <c r="AX144" s="13" t="s">
        <v>70</v>
      </c>
      <c r="AY144" s="247" t="s">
        <v>154</v>
      </c>
    </row>
    <row r="145" s="13" customFormat="1">
      <c r="A145" s="13"/>
      <c r="B145" s="236"/>
      <c r="C145" s="237"/>
      <c r="D145" s="238" t="s">
        <v>322</v>
      </c>
      <c r="E145" s="239" t="s">
        <v>19</v>
      </c>
      <c r="F145" s="240" t="s">
        <v>856</v>
      </c>
      <c r="G145" s="237"/>
      <c r="H145" s="241">
        <v>65.5</v>
      </c>
      <c r="I145" s="242"/>
      <c r="J145" s="237"/>
      <c r="K145" s="237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322</v>
      </c>
      <c r="AU145" s="247" t="s">
        <v>80</v>
      </c>
      <c r="AV145" s="13" t="s">
        <v>80</v>
      </c>
      <c r="AW145" s="13" t="s">
        <v>32</v>
      </c>
      <c r="AX145" s="13" t="s">
        <v>70</v>
      </c>
      <c r="AY145" s="247" t="s">
        <v>154</v>
      </c>
    </row>
    <row r="146" s="13" customFormat="1">
      <c r="A146" s="13"/>
      <c r="B146" s="236"/>
      <c r="C146" s="237"/>
      <c r="D146" s="238" t="s">
        <v>322</v>
      </c>
      <c r="E146" s="239" t="s">
        <v>19</v>
      </c>
      <c r="F146" s="240" t="s">
        <v>857</v>
      </c>
      <c r="G146" s="237"/>
      <c r="H146" s="241">
        <v>76.5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322</v>
      </c>
      <c r="AU146" s="247" t="s">
        <v>80</v>
      </c>
      <c r="AV146" s="13" t="s">
        <v>80</v>
      </c>
      <c r="AW146" s="13" t="s">
        <v>32</v>
      </c>
      <c r="AX146" s="13" t="s">
        <v>70</v>
      </c>
      <c r="AY146" s="247" t="s">
        <v>154</v>
      </c>
    </row>
    <row r="147" s="14" customFormat="1">
      <c r="A147" s="14"/>
      <c r="B147" s="248"/>
      <c r="C147" s="249"/>
      <c r="D147" s="238" t="s">
        <v>322</v>
      </c>
      <c r="E147" s="250" t="s">
        <v>19</v>
      </c>
      <c r="F147" s="251" t="s">
        <v>325</v>
      </c>
      <c r="G147" s="249"/>
      <c r="H147" s="252">
        <v>343.30000000000001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322</v>
      </c>
      <c r="AU147" s="258" t="s">
        <v>80</v>
      </c>
      <c r="AV147" s="14" t="s">
        <v>168</v>
      </c>
      <c r="AW147" s="14" t="s">
        <v>32</v>
      </c>
      <c r="AX147" s="14" t="s">
        <v>78</v>
      </c>
      <c r="AY147" s="258" t="s">
        <v>154</v>
      </c>
    </row>
    <row r="148" s="2" customFormat="1" ht="24.15" customHeight="1">
      <c r="A148" s="39"/>
      <c r="B148" s="40"/>
      <c r="C148" s="206" t="s">
        <v>191</v>
      </c>
      <c r="D148" s="206" t="s">
        <v>155</v>
      </c>
      <c r="E148" s="207" t="s">
        <v>367</v>
      </c>
      <c r="F148" s="208" t="s">
        <v>368</v>
      </c>
      <c r="G148" s="209" t="s">
        <v>319</v>
      </c>
      <c r="H148" s="210">
        <v>120.7</v>
      </c>
      <c r="I148" s="211"/>
      <c r="J148" s="212">
        <f>ROUND(I148*H148,2)</f>
        <v>0</v>
      </c>
      <c r="K148" s="208" t="s">
        <v>300</v>
      </c>
      <c r="L148" s="45"/>
      <c r="M148" s="213" t="s">
        <v>19</v>
      </c>
      <c r="N148" s="214" t="s">
        <v>41</v>
      </c>
      <c r="O148" s="85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168</v>
      </c>
      <c r="AT148" s="217" t="s">
        <v>155</v>
      </c>
      <c r="AU148" s="217" t="s">
        <v>80</v>
      </c>
      <c r="AY148" s="18" t="s">
        <v>154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78</v>
      </c>
      <c r="BK148" s="218">
        <f>ROUND(I148*H148,2)</f>
        <v>0</v>
      </c>
      <c r="BL148" s="18" t="s">
        <v>168</v>
      </c>
      <c r="BM148" s="217" t="s">
        <v>858</v>
      </c>
    </row>
    <row r="149" s="2" customFormat="1">
      <c r="A149" s="39"/>
      <c r="B149" s="40"/>
      <c r="C149" s="41"/>
      <c r="D149" s="231" t="s">
        <v>302</v>
      </c>
      <c r="E149" s="41"/>
      <c r="F149" s="232" t="s">
        <v>370</v>
      </c>
      <c r="G149" s="41"/>
      <c r="H149" s="41"/>
      <c r="I149" s="233"/>
      <c r="J149" s="41"/>
      <c r="K149" s="41"/>
      <c r="L149" s="45"/>
      <c r="M149" s="234"/>
      <c r="N149" s="23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302</v>
      </c>
      <c r="AU149" s="18" t="s">
        <v>80</v>
      </c>
    </row>
    <row r="150" s="13" customFormat="1">
      <c r="A150" s="13"/>
      <c r="B150" s="236"/>
      <c r="C150" s="237"/>
      <c r="D150" s="238" t="s">
        <v>322</v>
      </c>
      <c r="E150" s="239" t="s">
        <v>19</v>
      </c>
      <c r="F150" s="240" t="s">
        <v>851</v>
      </c>
      <c r="G150" s="237"/>
      <c r="H150" s="241">
        <v>65.700000000000003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322</v>
      </c>
      <c r="AU150" s="247" t="s">
        <v>80</v>
      </c>
      <c r="AV150" s="13" t="s">
        <v>80</v>
      </c>
      <c r="AW150" s="13" t="s">
        <v>32</v>
      </c>
      <c r="AX150" s="13" t="s">
        <v>70</v>
      </c>
      <c r="AY150" s="247" t="s">
        <v>154</v>
      </c>
    </row>
    <row r="151" s="13" customFormat="1">
      <c r="A151" s="13"/>
      <c r="B151" s="236"/>
      <c r="C151" s="237"/>
      <c r="D151" s="238" t="s">
        <v>322</v>
      </c>
      <c r="E151" s="239" t="s">
        <v>19</v>
      </c>
      <c r="F151" s="240" t="s">
        <v>852</v>
      </c>
      <c r="G151" s="237"/>
      <c r="H151" s="241">
        <v>19.5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322</v>
      </c>
      <c r="AU151" s="247" t="s">
        <v>80</v>
      </c>
      <c r="AV151" s="13" t="s">
        <v>80</v>
      </c>
      <c r="AW151" s="13" t="s">
        <v>32</v>
      </c>
      <c r="AX151" s="13" t="s">
        <v>70</v>
      </c>
      <c r="AY151" s="247" t="s">
        <v>154</v>
      </c>
    </row>
    <row r="152" s="13" customFormat="1">
      <c r="A152" s="13"/>
      <c r="B152" s="236"/>
      <c r="C152" s="237"/>
      <c r="D152" s="238" t="s">
        <v>322</v>
      </c>
      <c r="E152" s="239" t="s">
        <v>19</v>
      </c>
      <c r="F152" s="240" t="s">
        <v>853</v>
      </c>
      <c r="G152" s="237"/>
      <c r="H152" s="241">
        <v>35.5</v>
      </c>
      <c r="I152" s="242"/>
      <c r="J152" s="237"/>
      <c r="K152" s="237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322</v>
      </c>
      <c r="AU152" s="247" t="s">
        <v>80</v>
      </c>
      <c r="AV152" s="13" t="s">
        <v>80</v>
      </c>
      <c r="AW152" s="13" t="s">
        <v>32</v>
      </c>
      <c r="AX152" s="13" t="s">
        <v>70</v>
      </c>
      <c r="AY152" s="247" t="s">
        <v>154</v>
      </c>
    </row>
    <row r="153" s="14" customFormat="1">
      <c r="A153" s="14"/>
      <c r="B153" s="248"/>
      <c r="C153" s="249"/>
      <c r="D153" s="238" t="s">
        <v>322</v>
      </c>
      <c r="E153" s="250" t="s">
        <v>19</v>
      </c>
      <c r="F153" s="251" t="s">
        <v>325</v>
      </c>
      <c r="G153" s="249"/>
      <c r="H153" s="252">
        <v>120.7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322</v>
      </c>
      <c r="AU153" s="258" t="s">
        <v>80</v>
      </c>
      <c r="AV153" s="14" t="s">
        <v>168</v>
      </c>
      <c r="AW153" s="14" t="s">
        <v>32</v>
      </c>
      <c r="AX153" s="14" t="s">
        <v>78</v>
      </c>
      <c r="AY153" s="258" t="s">
        <v>154</v>
      </c>
    </row>
    <row r="154" s="2" customFormat="1" ht="24.15" customHeight="1">
      <c r="A154" s="39"/>
      <c r="B154" s="40"/>
      <c r="C154" s="206" t="s">
        <v>195</v>
      </c>
      <c r="D154" s="206" t="s">
        <v>155</v>
      </c>
      <c r="E154" s="207" t="s">
        <v>371</v>
      </c>
      <c r="F154" s="208" t="s">
        <v>372</v>
      </c>
      <c r="G154" s="209" t="s">
        <v>319</v>
      </c>
      <c r="H154" s="210">
        <v>343.30000000000001</v>
      </c>
      <c r="I154" s="211"/>
      <c r="J154" s="212">
        <f>ROUND(I154*H154,2)</f>
        <v>0</v>
      </c>
      <c r="K154" s="208" t="s">
        <v>300</v>
      </c>
      <c r="L154" s="45"/>
      <c r="M154" s="213" t="s">
        <v>19</v>
      </c>
      <c r="N154" s="214" t="s">
        <v>41</v>
      </c>
      <c r="O154" s="85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168</v>
      </c>
      <c r="AT154" s="217" t="s">
        <v>155</v>
      </c>
      <c r="AU154" s="217" t="s">
        <v>80</v>
      </c>
      <c r="AY154" s="18" t="s">
        <v>154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78</v>
      </c>
      <c r="BK154" s="218">
        <f>ROUND(I154*H154,2)</f>
        <v>0</v>
      </c>
      <c r="BL154" s="18" t="s">
        <v>168</v>
      </c>
      <c r="BM154" s="217" t="s">
        <v>859</v>
      </c>
    </row>
    <row r="155" s="2" customFormat="1">
      <c r="A155" s="39"/>
      <c r="B155" s="40"/>
      <c r="C155" s="41"/>
      <c r="D155" s="231" t="s">
        <v>302</v>
      </c>
      <c r="E155" s="41"/>
      <c r="F155" s="232" t="s">
        <v>374</v>
      </c>
      <c r="G155" s="41"/>
      <c r="H155" s="41"/>
      <c r="I155" s="233"/>
      <c r="J155" s="41"/>
      <c r="K155" s="41"/>
      <c r="L155" s="45"/>
      <c r="M155" s="234"/>
      <c r="N155" s="23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302</v>
      </c>
      <c r="AU155" s="18" t="s">
        <v>80</v>
      </c>
    </row>
    <row r="156" s="13" customFormat="1">
      <c r="A156" s="13"/>
      <c r="B156" s="236"/>
      <c r="C156" s="237"/>
      <c r="D156" s="238" t="s">
        <v>322</v>
      </c>
      <c r="E156" s="239" t="s">
        <v>19</v>
      </c>
      <c r="F156" s="240" t="s">
        <v>855</v>
      </c>
      <c r="G156" s="237"/>
      <c r="H156" s="241">
        <v>201.30000000000001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322</v>
      </c>
      <c r="AU156" s="247" t="s">
        <v>80</v>
      </c>
      <c r="AV156" s="13" t="s">
        <v>80</v>
      </c>
      <c r="AW156" s="13" t="s">
        <v>32</v>
      </c>
      <c r="AX156" s="13" t="s">
        <v>70</v>
      </c>
      <c r="AY156" s="247" t="s">
        <v>154</v>
      </c>
    </row>
    <row r="157" s="13" customFormat="1">
      <c r="A157" s="13"/>
      <c r="B157" s="236"/>
      <c r="C157" s="237"/>
      <c r="D157" s="238" t="s">
        <v>322</v>
      </c>
      <c r="E157" s="239" t="s">
        <v>19</v>
      </c>
      <c r="F157" s="240" t="s">
        <v>856</v>
      </c>
      <c r="G157" s="237"/>
      <c r="H157" s="241">
        <v>65.5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322</v>
      </c>
      <c r="AU157" s="247" t="s">
        <v>80</v>
      </c>
      <c r="AV157" s="13" t="s">
        <v>80</v>
      </c>
      <c r="AW157" s="13" t="s">
        <v>32</v>
      </c>
      <c r="AX157" s="13" t="s">
        <v>70</v>
      </c>
      <c r="AY157" s="247" t="s">
        <v>154</v>
      </c>
    </row>
    <row r="158" s="13" customFormat="1">
      <c r="A158" s="13"/>
      <c r="B158" s="236"/>
      <c r="C158" s="237"/>
      <c r="D158" s="238" t="s">
        <v>322</v>
      </c>
      <c r="E158" s="239" t="s">
        <v>19</v>
      </c>
      <c r="F158" s="240" t="s">
        <v>857</v>
      </c>
      <c r="G158" s="237"/>
      <c r="H158" s="241">
        <v>76.5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322</v>
      </c>
      <c r="AU158" s="247" t="s">
        <v>80</v>
      </c>
      <c r="AV158" s="13" t="s">
        <v>80</v>
      </c>
      <c r="AW158" s="13" t="s">
        <v>32</v>
      </c>
      <c r="AX158" s="13" t="s">
        <v>70</v>
      </c>
      <c r="AY158" s="247" t="s">
        <v>154</v>
      </c>
    </row>
    <row r="159" s="14" customFormat="1">
      <c r="A159" s="14"/>
      <c r="B159" s="248"/>
      <c r="C159" s="249"/>
      <c r="D159" s="238" t="s">
        <v>322</v>
      </c>
      <c r="E159" s="250" t="s">
        <v>19</v>
      </c>
      <c r="F159" s="251" t="s">
        <v>325</v>
      </c>
      <c r="G159" s="249"/>
      <c r="H159" s="252">
        <v>343.30000000000001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322</v>
      </c>
      <c r="AU159" s="258" t="s">
        <v>80</v>
      </c>
      <c r="AV159" s="14" t="s">
        <v>168</v>
      </c>
      <c r="AW159" s="14" t="s">
        <v>32</v>
      </c>
      <c r="AX159" s="14" t="s">
        <v>78</v>
      </c>
      <c r="AY159" s="258" t="s">
        <v>154</v>
      </c>
    </row>
    <row r="160" s="2" customFormat="1" ht="37.8" customHeight="1">
      <c r="A160" s="39"/>
      <c r="B160" s="40"/>
      <c r="C160" s="206" t="s">
        <v>8</v>
      </c>
      <c r="D160" s="206" t="s">
        <v>155</v>
      </c>
      <c r="E160" s="207" t="s">
        <v>375</v>
      </c>
      <c r="F160" s="208" t="s">
        <v>376</v>
      </c>
      <c r="G160" s="209" t="s">
        <v>319</v>
      </c>
      <c r="H160" s="210">
        <v>96.560000000000002</v>
      </c>
      <c r="I160" s="211"/>
      <c r="J160" s="212">
        <f>ROUND(I160*H160,2)</f>
        <v>0</v>
      </c>
      <c r="K160" s="208" t="s">
        <v>300</v>
      </c>
      <c r="L160" s="45"/>
      <c r="M160" s="213" t="s">
        <v>19</v>
      </c>
      <c r="N160" s="214" t="s">
        <v>41</v>
      </c>
      <c r="O160" s="85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168</v>
      </c>
      <c r="AT160" s="217" t="s">
        <v>155</v>
      </c>
      <c r="AU160" s="217" t="s">
        <v>80</v>
      </c>
      <c r="AY160" s="18" t="s">
        <v>154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78</v>
      </c>
      <c r="BK160" s="218">
        <f>ROUND(I160*H160,2)</f>
        <v>0</v>
      </c>
      <c r="BL160" s="18" t="s">
        <v>168</v>
      </c>
      <c r="BM160" s="217" t="s">
        <v>860</v>
      </c>
    </row>
    <row r="161" s="2" customFormat="1">
      <c r="A161" s="39"/>
      <c r="B161" s="40"/>
      <c r="C161" s="41"/>
      <c r="D161" s="231" t="s">
        <v>302</v>
      </c>
      <c r="E161" s="41"/>
      <c r="F161" s="232" t="s">
        <v>378</v>
      </c>
      <c r="G161" s="41"/>
      <c r="H161" s="41"/>
      <c r="I161" s="233"/>
      <c r="J161" s="41"/>
      <c r="K161" s="41"/>
      <c r="L161" s="45"/>
      <c r="M161" s="234"/>
      <c r="N161" s="23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302</v>
      </c>
      <c r="AU161" s="18" t="s">
        <v>80</v>
      </c>
    </row>
    <row r="162" s="13" customFormat="1">
      <c r="A162" s="13"/>
      <c r="B162" s="236"/>
      <c r="C162" s="237"/>
      <c r="D162" s="238" t="s">
        <v>322</v>
      </c>
      <c r="E162" s="239" t="s">
        <v>19</v>
      </c>
      <c r="F162" s="240" t="s">
        <v>861</v>
      </c>
      <c r="G162" s="237"/>
      <c r="H162" s="241">
        <v>52.560000000000002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322</v>
      </c>
      <c r="AU162" s="247" t="s">
        <v>80</v>
      </c>
      <c r="AV162" s="13" t="s">
        <v>80</v>
      </c>
      <c r="AW162" s="13" t="s">
        <v>32</v>
      </c>
      <c r="AX162" s="13" t="s">
        <v>70</v>
      </c>
      <c r="AY162" s="247" t="s">
        <v>154</v>
      </c>
    </row>
    <row r="163" s="13" customFormat="1">
      <c r="A163" s="13"/>
      <c r="B163" s="236"/>
      <c r="C163" s="237"/>
      <c r="D163" s="238" t="s">
        <v>322</v>
      </c>
      <c r="E163" s="239" t="s">
        <v>19</v>
      </c>
      <c r="F163" s="240" t="s">
        <v>862</v>
      </c>
      <c r="G163" s="237"/>
      <c r="H163" s="241">
        <v>15.6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322</v>
      </c>
      <c r="AU163" s="247" t="s">
        <v>80</v>
      </c>
      <c r="AV163" s="13" t="s">
        <v>80</v>
      </c>
      <c r="AW163" s="13" t="s">
        <v>32</v>
      </c>
      <c r="AX163" s="13" t="s">
        <v>70</v>
      </c>
      <c r="AY163" s="247" t="s">
        <v>154</v>
      </c>
    </row>
    <row r="164" s="13" customFormat="1">
      <c r="A164" s="13"/>
      <c r="B164" s="236"/>
      <c r="C164" s="237"/>
      <c r="D164" s="238" t="s">
        <v>322</v>
      </c>
      <c r="E164" s="239" t="s">
        <v>19</v>
      </c>
      <c r="F164" s="240" t="s">
        <v>863</v>
      </c>
      <c r="G164" s="237"/>
      <c r="H164" s="241">
        <v>28.399999999999999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322</v>
      </c>
      <c r="AU164" s="247" t="s">
        <v>80</v>
      </c>
      <c r="AV164" s="13" t="s">
        <v>80</v>
      </c>
      <c r="AW164" s="13" t="s">
        <v>32</v>
      </c>
      <c r="AX164" s="13" t="s">
        <v>70</v>
      </c>
      <c r="AY164" s="247" t="s">
        <v>154</v>
      </c>
    </row>
    <row r="165" s="14" customFormat="1">
      <c r="A165" s="14"/>
      <c r="B165" s="248"/>
      <c r="C165" s="249"/>
      <c r="D165" s="238" t="s">
        <v>322</v>
      </c>
      <c r="E165" s="250" t="s">
        <v>19</v>
      </c>
      <c r="F165" s="251" t="s">
        <v>325</v>
      </c>
      <c r="G165" s="249"/>
      <c r="H165" s="252">
        <v>96.560000000000002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322</v>
      </c>
      <c r="AU165" s="258" t="s">
        <v>80</v>
      </c>
      <c r="AV165" s="14" t="s">
        <v>168</v>
      </c>
      <c r="AW165" s="14" t="s">
        <v>32</v>
      </c>
      <c r="AX165" s="14" t="s">
        <v>78</v>
      </c>
      <c r="AY165" s="258" t="s">
        <v>154</v>
      </c>
    </row>
    <row r="166" s="2" customFormat="1" ht="16.5" customHeight="1">
      <c r="A166" s="39"/>
      <c r="B166" s="40"/>
      <c r="C166" s="259" t="s">
        <v>202</v>
      </c>
      <c r="D166" s="259" t="s">
        <v>381</v>
      </c>
      <c r="E166" s="260" t="s">
        <v>382</v>
      </c>
      <c r="F166" s="261" t="s">
        <v>383</v>
      </c>
      <c r="G166" s="262" t="s">
        <v>384</v>
      </c>
      <c r="H166" s="263">
        <v>173.80799999999999</v>
      </c>
      <c r="I166" s="264"/>
      <c r="J166" s="265">
        <f>ROUND(I166*H166,2)</f>
        <v>0</v>
      </c>
      <c r="K166" s="261" t="s">
        <v>300</v>
      </c>
      <c r="L166" s="266"/>
      <c r="M166" s="267" t="s">
        <v>19</v>
      </c>
      <c r="N166" s="268" t="s">
        <v>41</v>
      </c>
      <c r="O166" s="85"/>
      <c r="P166" s="215">
        <f>O166*H166</f>
        <v>0</v>
      </c>
      <c r="Q166" s="215">
        <v>1</v>
      </c>
      <c r="R166" s="215">
        <f>Q166*H166</f>
        <v>173.80799999999999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183</v>
      </c>
      <c r="AT166" s="217" t="s">
        <v>381</v>
      </c>
      <c r="AU166" s="217" t="s">
        <v>80</v>
      </c>
      <c r="AY166" s="18" t="s">
        <v>154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78</v>
      </c>
      <c r="BK166" s="218">
        <f>ROUND(I166*H166,2)</f>
        <v>0</v>
      </c>
      <c r="BL166" s="18" t="s">
        <v>168</v>
      </c>
      <c r="BM166" s="217" t="s">
        <v>864</v>
      </c>
    </row>
    <row r="167" s="13" customFormat="1">
      <c r="A167" s="13"/>
      <c r="B167" s="236"/>
      <c r="C167" s="237"/>
      <c r="D167" s="238" t="s">
        <v>322</v>
      </c>
      <c r="E167" s="239" t="s">
        <v>19</v>
      </c>
      <c r="F167" s="240" t="s">
        <v>865</v>
      </c>
      <c r="G167" s="237"/>
      <c r="H167" s="241">
        <v>94.608000000000004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322</v>
      </c>
      <c r="AU167" s="247" t="s">
        <v>80</v>
      </c>
      <c r="AV167" s="13" t="s">
        <v>80</v>
      </c>
      <c r="AW167" s="13" t="s">
        <v>32</v>
      </c>
      <c r="AX167" s="13" t="s">
        <v>70</v>
      </c>
      <c r="AY167" s="247" t="s">
        <v>154</v>
      </c>
    </row>
    <row r="168" s="13" customFormat="1">
      <c r="A168" s="13"/>
      <c r="B168" s="236"/>
      <c r="C168" s="237"/>
      <c r="D168" s="238" t="s">
        <v>322</v>
      </c>
      <c r="E168" s="239" t="s">
        <v>19</v>
      </c>
      <c r="F168" s="240" t="s">
        <v>866</v>
      </c>
      <c r="G168" s="237"/>
      <c r="H168" s="241">
        <v>28.079999999999998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322</v>
      </c>
      <c r="AU168" s="247" t="s">
        <v>80</v>
      </c>
      <c r="AV168" s="13" t="s">
        <v>80</v>
      </c>
      <c r="AW168" s="13" t="s">
        <v>32</v>
      </c>
      <c r="AX168" s="13" t="s">
        <v>70</v>
      </c>
      <c r="AY168" s="247" t="s">
        <v>154</v>
      </c>
    </row>
    <row r="169" s="13" customFormat="1">
      <c r="A169" s="13"/>
      <c r="B169" s="236"/>
      <c r="C169" s="237"/>
      <c r="D169" s="238" t="s">
        <v>322</v>
      </c>
      <c r="E169" s="239" t="s">
        <v>19</v>
      </c>
      <c r="F169" s="240" t="s">
        <v>867</v>
      </c>
      <c r="G169" s="237"/>
      <c r="H169" s="241">
        <v>51.119999999999997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322</v>
      </c>
      <c r="AU169" s="247" t="s">
        <v>80</v>
      </c>
      <c r="AV169" s="13" t="s">
        <v>80</v>
      </c>
      <c r="AW169" s="13" t="s">
        <v>32</v>
      </c>
      <c r="AX169" s="13" t="s">
        <v>70</v>
      </c>
      <c r="AY169" s="247" t="s">
        <v>154</v>
      </c>
    </row>
    <row r="170" s="14" customFormat="1">
      <c r="A170" s="14"/>
      <c r="B170" s="248"/>
      <c r="C170" s="249"/>
      <c r="D170" s="238" t="s">
        <v>322</v>
      </c>
      <c r="E170" s="250" t="s">
        <v>19</v>
      </c>
      <c r="F170" s="251" t="s">
        <v>325</v>
      </c>
      <c r="G170" s="249"/>
      <c r="H170" s="252">
        <v>173.80799999999999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322</v>
      </c>
      <c r="AU170" s="258" t="s">
        <v>80</v>
      </c>
      <c r="AV170" s="14" t="s">
        <v>168</v>
      </c>
      <c r="AW170" s="14" t="s">
        <v>32</v>
      </c>
      <c r="AX170" s="14" t="s">
        <v>78</v>
      </c>
      <c r="AY170" s="258" t="s">
        <v>154</v>
      </c>
    </row>
    <row r="171" s="2" customFormat="1" ht="21.75" customHeight="1">
      <c r="A171" s="39"/>
      <c r="B171" s="40"/>
      <c r="C171" s="206" t="s">
        <v>206</v>
      </c>
      <c r="D171" s="206" t="s">
        <v>155</v>
      </c>
      <c r="E171" s="207" t="s">
        <v>394</v>
      </c>
      <c r="F171" s="208" t="s">
        <v>395</v>
      </c>
      <c r="G171" s="209" t="s">
        <v>299</v>
      </c>
      <c r="H171" s="210">
        <v>241.40000000000001</v>
      </c>
      <c r="I171" s="211"/>
      <c r="J171" s="212">
        <f>ROUND(I171*H171,2)</f>
        <v>0</v>
      </c>
      <c r="K171" s="208" t="s">
        <v>300</v>
      </c>
      <c r="L171" s="45"/>
      <c r="M171" s="213" t="s">
        <v>19</v>
      </c>
      <c r="N171" s="214" t="s">
        <v>41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168</v>
      </c>
      <c r="AT171" s="217" t="s">
        <v>155</v>
      </c>
      <c r="AU171" s="217" t="s">
        <v>80</v>
      </c>
      <c r="AY171" s="18" t="s">
        <v>154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78</v>
      </c>
      <c r="BK171" s="218">
        <f>ROUND(I171*H171,2)</f>
        <v>0</v>
      </c>
      <c r="BL171" s="18" t="s">
        <v>168</v>
      </c>
      <c r="BM171" s="217" t="s">
        <v>868</v>
      </c>
    </row>
    <row r="172" s="2" customFormat="1">
      <c r="A172" s="39"/>
      <c r="B172" s="40"/>
      <c r="C172" s="41"/>
      <c r="D172" s="231" t="s">
        <v>302</v>
      </c>
      <c r="E172" s="41"/>
      <c r="F172" s="232" t="s">
        <v>397</v>
      </c>
      <c r="G172" s="41"/>
      <c r="H172" s="41"/>
      <c r="I172" s="233"/>
      <c r="J172" s="41"/>
      <c r="K172" s="41"/>
      <c r="L172" s="45"/>
      <c r="M172" s="234"/>
      <c r="N172" s="23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302</v>
      </c>
      <c r="AU172" s="18" t="s">
        <v>80</v>
      </c>
    </row>
    <row r="173" s="13" customFormat="1">
      <c r="A173" s="13"/>
      <c r="B173" s="236"/>
      <c r="C173" s="237"/>
      <c r="D173" s="238" t="s">
        <v>322</v>
      </c>
      <c r="E173" s="239" t="s">
        <v>19</v>
      </c>
      <c r="F173" s="240" t="s">
        <v>869</v>
      </c>
      <c r="G173" s="237"/>
      <c r="H173" s="241">
        <v>131.40000000000001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322</v>
      </c>
      <c r="AU173" s="247" t="s">
        <v>80</v>
      </c>
      <c r="AV173" s="13" t="s">
        <v>80</v>
      </c>
      <c r="AW173" s="13" t="s">
        <v>32</v>
      </c>
      <c r="AX173" s="13" t="s">
        <v>70</v>
      </c>
      <c r="AY173" s="247" t="s">
        <v>154</v>
      </c>
    </row>
    <row r="174" s="13" customFormat="1">
      <c r="A174" s="13"/>
      <c r="B174" s="236"/>
      <c r="C174" s="237"/>
      <c r="D174" s="238" t="s">
        <v>322</v>
      </c>
      <c r="E174" s="239" t="s">
        <v>19</v>
      </c>
      <c r="F174" s="240" t="s">
        <v>870</v>
      </c>
      <c r="G174" s="237"/>
      <c r="H174" s="241">
        <v>39</v>
      </c>
      <c r="I174" s="242"/>
      <c r="J174" s="237"/>
      <c r="K174" s="237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322</v>
      </c>
      <c r="AU174" s="247" t="s">
        <v>80</v>
      </c>
      <c r="AV174" s="13" t="s">
        <v>80</v>
      </c>
      <c r="AW174" s="13" t="s">
        <v>32</v>
      </c>
      <c r="AX174" s="13" t="s">
        <v>70</v>
      </c>
      <c r="AY174" s="247" t="s">
        <v>154</v>
      </c>
    </row>
    <row r="175" s="13" customFormat="1">
      <c r="A175" s="13"/>
      <c r="B175" s="236"/>
      <c r="C175" s="237"/>
      <c r="D175" s="238" t="s">
        <v>322</v>
      </c>
      <c r="E175" s="239" t="s">
        <v>19</v>
      </c>
      <c r="F175" s="240" t="s">
        <v>871</v>
      </c>
      <c r="G175" s="237"/>
      <c r="H175" s="241">
        <v>71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322</v>
      </c>
      <c r="AU175" s="247" t="s">
        <v>80</v>
      </c>
      <c r="AV175" s="13" t="s">
        <v>80</v>
      </c>
      <c r="AW175" s="13" t="s">
        <v>32</v>
      </c>
      <c r="AX175" s="13" t="s">
        <v>70</v>
      </c>
      <c r="AY175" s="247" t="s">
        <v>154</v>
      </c>
    </row>
    <row r="176" s="14" customFormat="1">
      <c r="A176" s="14"/>
      <c r="B176" s="248"/>
      <c r="C176" s="249"/>
      <c r="D176" s="238" t="s">
        <v>322</v>
      </c>
      <c r="E176" s="250" t="s">
        <v>19</v>
      </c>
      <c r="F176" s="251" t="s">
        <v>325</v>
      </c>
      <c r="G176" s="249"/>
      <c r="H176" s="252">
        <v>241.40000000000001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322</v>
      </c>
      <c r="AU176" s="258" t="s">
        <v>80</v>
      </c>
      <c r="AV176" s="14" t="s">
        <v>168</v>
      </c>
      <c r="AW176" s="14" t="s">
        <v>32</v>
      </c>
      <c r="AX176" s="14" t="s">
        <v>78</v>
      </c>
      <c r="AY176" s="258" t="s">
        <v>154</v>
      </c>
    </row>
    <row r="177" s="11" customFormat="1" ht="22.8" customHeight="1">
      <c r="A177" s="11"/>
      <c r="B177" s="192"/>
      <c r="C177" s="193"/>
      <c r="D177" s="194" t="s">
        <v>69</v>
      </c>
      <c r="E177" s="229" t="s">
        <v>164</v>
      </c>
      <c r="F177" s="229" t="s">
        <v>677</v>
      </c>
      <c r="G177" s="193"/>
      <c r="H177" s="193"/>
      <c r="I177" s="196"/>
      <c r="J177" s="230">
        <f>BK177</f>
        <v>0</v>
      </c>
      <c r="K177" s="193"/>
      <c r="L177" s="198"/>
      <c r="M177" s="199"/>
      <c r="N177" s="200"/>
      <c r="O177" s="200"/>
      <c r="P177" s="201">
        <f>SUM(P178:P189)</f>
        <v>0</v>
      </c>
      <c r="Q177" s="200"/>
      <c r="R177" s="201">
        <f>SUM(R178:R189)</f>
        <v>2.4253228500000001</v>
      </c>
      <c r="S177" s="200"/>
      <c r="T177" s="202">
        <f>SUM(T178:T189)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03" t="s">
        <v>78</v>
      </c>
      <c r="AT177" s="204" t="s">
        <v>69</v>
      </c>
      <c r="AU177" s="204" t="s">
        <v>78</v>
      </c>
      <c r="AY177" s="203" t="s">
        <v>154</v>
      </c>
      <c r="BK177" s="205">
        <f>SUM(BK178:BK189)</f>
        <v>0</v>
      </c>
    </row>
    <row r="178" s="2" customFormat="1" ht="24.15" customHeight="1">
      <c r="A178" s="39"/>
      <c r="B178" s="40"/>
      <c r="C178" s="206" t="s">
        <v>210</v>
      </c>
      <c r="D178" s="206" t="s">
        <v>155</v>
      </c>
      <c r="E178" s="207" t="s">
        <v>678</v>
      </c>
      <c r="F178" s="208" t="s">
        <v>679</v>
      </c>
      <c r="G178" s="209" t="s">
        <v>319</v>
      </c>
      <c r="H178" s="210">
        <v>0.95599999999999996</v>
      </c>
      <c r="I178" s="211"/>
      <c r="J178" s="212">
        <f>ROUND(I178*H178,2)</f>
        <v>0</v>
      </c>
      <c r="K178" s="208" t="s">
        <v>300</v>
      </c>
      <c r="L178" s="45"/>
      <c r="M178" s="213" t="s">
        <v>19</v>
      </c>
      <c r="N178" s="214" t="s">
        <v>41</v>
      </c>
      <c r="O178" s="85"/>
      <c r="P178" s="215">
        <f>O178*H178</f>
        <v>0</v>
      </c>
      <c r="Q178" s="215">
        <v>2.5143</v>
      </c>
      <c r="R178" s="215">
        <f>Q178*H178</f>
        <v>2.4036708</v>
      </c>
      <c r="S178" s="215">
        <v>0</v>
      </c>
      <c r="T178" s="21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7" t="s">
        <v>168</v>
      </c>
      <c r="AT178" s="217" t="s">
        <v>155</v>
      </c>
      <c r="AU178" s="217" t="s">
        <v>80</v>
      </c>
      <c r="AY178" s="18" t="s">
        <v>154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78</v>
      </c>
      <c r="BK178" s="218">
        <f>ROUND(I178*H178,2)</f>
        <v>0</v>
      </c>
      <c r="BL178" s="18" t="s">
        <v>168</v>
      </c>
      <c r="BM178" s="217" t="s">
        <v>872</v>
      </c>
    </row>
    <row r="179" s="2" customFormat="1">
      <c r="A179" s="39"/>
      <c r="B179" s="40"/>
      <c r="C179" s="41"/>
      <c r="D179" s="231" t="s">
        <v>302</v>
      </c>
      <c r="E179" s="41"/>
      <c r="F179" s="232" t="s">
        <v>681</v>
      </c>
      <c r="G179" s="41"/>
      <c r="H179" s="41"/>
      <c r="I179" s="233"/>
      <c r="J179" s="41"/>
      <c r="K179" s="41"/>
      <c r="L179" s="45"/>
      <c r="M179" s="234"/>
      <c r="N179" s="23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302</v>
      </c>
      <c r="AU179" s="18" t="s">
        <v>80</v>
      </c>
    </row>
    <row r="180" s="13" customFormat="1">
      <c r="A180" s="13"/>
      <c r="B180" s="236"/>
      <c r="C180" s="237"/>
      <c r="D180" s="238" t="s">
        <v>322</v>
      </c>
      <c r="E180" s="239" t="s">
        <v>19</v>
      </c>
      <c r="F180" s="240" t="s">
        <v>873</v>
      </c>
      <c r="G180" s="237"/>
      <c r="H180" s="241">
        <v>0.95599999999999996</v>
      </c>
      <c r="I180" s="242"/>
      <c r="J180" s="237"/>
      <c r="K180" s="237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322</v>
      </c>
      <c r="AU180" s="247" t="s">
        <v>80</v>
      </c>
      <c r="AV180" s="13" t="s">
        <v>80</v>
      </c>
      <c r="AW180" s="13" t="s">
        <v>32</v>
      </c>
      <c r="AX180" s="13" t="s">
        <v>78</v>
      </c>
      <c r="AY180" s="247" t="s">
        <v>154</v>
      </c>
    </row>
    <row r="181" s="2" customFormat="1" ht="24.15" customHeight="1">
      <c r="A181" s="39"/>
      <c r="B181" s="40"/>
      <c r="C181" s="206" t="s">
        <v>214</v>
      </c>
      <c r="D181" s="206" t="s">
        <v>155</v>
      </c>
      <c r="E181" s="207" t="s">
        <v>685</v>
      </c>
      <c r="F181" s="208" t="s">
        <v>686</v>
      </c>
      <c r="G181" s="209" t="s">
        <v>299</v>
      </c>
      <c r="H181" s="210">
        <v>3.5249999999999999</v>
      </c>
      <c r="I181" s="211"/>
      <c r="J181" s="212">
        <f>ROUND(I181*H181,2)</f>
        <v>0</v>
      </c>
      <c r="K181" s="208" t="s">
        <v>300</v>
      </c>
      <c r="L181" s="45"/>
      <c r="M181" s="213" t="s">
        <v>19</v>
      </c>
      <c r="N181" s="214" t="s">
        <v>41</v>
      </c>
      <c r="O181" s="85"/>
      <c r="P181" s="215">
        <f>O181*H181</f>
        <v>0</v>
      </c>
      <c r="Q181" s="215">
        <v>0.0016199999999999999</v>
      </c>
      <c r="R181" s="215">
        <f>Q181*H181</f>
        <v>0.0057104999999999994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168</v>
      </c>
      <c r="AT181" s="217" t="s">
        <v>155</v>
      </c>
      <c r="AU181" s="217" t="s">
        <v>80</v>
      </c>
      <c r="AY181" s="18" t="s">
        <v>154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78</v>
      </c>
      <c r="BK181" s="218">
        <f>ROUND(I181*H181,2)</f>
        <v>0</v>
      </c>
      <c r="BL181" s="18" t="s">
        <v>168</v>
      </c>
      <c r="BM181" s="217" t="s">
        <v>874</v>
      </c>
    </row>
    <row r="182" s="2" customFormat="1">
      <c r="A182" s="39"/>
      <c r="B182" s="40"/>
      <c r="C182" s="41"/>
      <c r="D182" s="231" t="s">
        <v>302</v>
      </c>
      <c r="E182" s="41"/>
      <c r="F182" s="232" t="s">
        <v>688</v>
      </c>
      <c r="G182" s="41"/>
      <c r="H182" s="41"/>
      <c r="I182" s="233"/>
      <c r="J182" s="41"/>
      <c r="K182" s="41"/>
      <c r="L182" s="45"/>
      <c r="M182" s="234"/>
      <c r="N182" s="23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302</v>
      </c>
      <c r="AU182" s="18" t="s">
        <v>80</v>
      </c>
    </row>
    <row r="183" s="13" customFormat="1">
      <c r="A183" s="13"/>
      <c r="B183" s="236"/>
      <c r="C183" s="237"/>
      <c r="D183" s="238" t="s">
        <v>322</v>
      </c>
      <c r="E183" s="239" t="s">
        <v>19</v>
      </c>
      <c r="F183" s="240" t="s">
        <v>875</v>
      </c>
      <c r="G183" s="237"/>
      <c r="H183" s="241">
        <v>3.5249999999999999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322</v>
      </c>
      <c r="AU183" s="247" t="s">
        <v>80</v>
      </c>
      <c r="AV183" s="13" t="s">
        <v>80</v>
      </c>
      <c r="AW183" s="13" t="s">
        <v>32</v>
      </c>
      <c r="AX183" s="13" t="s">
        <v>78</v>
      </c>
      <c r="AY183" s="247" t="s">
        <v>154</v>
      </c>
    </row>
    <row r="184" s="2" customFormat="1" ht="24.15" customHeight="1">
      <c r="A184" s="39"/>
      <c r="B184" s="40"/>
      <c r="C184" s="206" t="s">
        <v>218</v>
      </c>
      <c r="D184" s="206" t="s">
        <v>155</v>
      </c>
      <c r="E184" s="207" t="s">
        <v>691</v>
      </c>
      <c r="F184" s="208" t="s">
        <v>692</v>
      </c>
      <c r="G184" s="209" t="s">
        <v>299</v>
      </c>
      <c r="H184" s="210">
        <v>3.5249999999999999</v>
      </c>
      <c r="I184" s="211"/>
      <c r="J184" s="212">
        <f>ROUND(I184*H184,2)</f>
        <v>0</v>
      </c>
      <c r="K184" s="208" t="s">
        <v>300</v>
      </c>
      <c r="L184" s="45"/>
      <c r="M184" s="213" t="s">
        <v>19</v>
      </c>
      <c r="N184" s="214" t="s">
        <v>41</v>
      </c>
      <c r="O184" s="85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168</v>
      </c>
      <c r="AT184" s="217" t="s">
        <v>155</v>
      </c>
      <c r="AU184" s="217" t="s">
        <v>80</v>
      </c>
      <c r="AY184" s="18" t="s">
        <v>154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78</v>
      </c>
      <c r="BK184" s="218">
        <f>ROUND(I184*H184,2)</f>
        <v>0</v>
      </c>
      <c r="BL184" s="18" t="s">
        <v>168</v>
      </c>
      <c r="BM184" s="217" t="s">
        <v>876</v>
      </c>
    </row>
    <row r="185" s="2" customFormat="1">
      <c r="A185" s="39"/>
      <c r="B185" s="40"/>
      <c r="C185" s="41"/>
      <c r="D185" s="231" t="s">
        <v>302</v>
      </c>
      <c r="E185" s="41"/>
      <c r="F185" s="232" t="s">
        <v>694</v>
      </c>
      <c r="G185" s="41"/>
      <c r="H185" s="41"/>
      <c r="I185" s="233"/>
      <c r="J185" s="41"/>
      <c r="K185" s="41"/>
      <c r="L185" s="45"/>
      <c r="M185" s="234"/>
      <c r="N185" s="23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302</v>
      </c>
      <c r="AU185" s="18" t="s">
        <v>80</v>
      </c>
    </row>
    <row r="186" s="13" customFormat="1">
      <c r="A186" s="13"/>
      <c r="B186" s="236"/>
      <c r="C186" s="237"/>
      <c r="D186" s="238" t="s">
        <v>322</v>
      </c>
      <c r="E186" s="239" t="s">
        <v>19</v>
      </c>
      <c r="F186" s="240" t="s">
        <v>875</v>
      </c>
      <c r="G186" s="237"/>
      <c r="H186" s="241">
        <v>3.5249999999999999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322</v>
      </c>
      <c r="AU186" s="247" t="s">
        <v>80</v>
      </c>
      <c r="AV186" s="13" t="s">
        <v>80</v>
      </c>
      <c r="AW186" s="13" t="s">
        <v>32</v>
      </c>
      <c r="AX186" s="13" t="s">
        <v>78</v>
      </c>
      <c r="AY186" s="247" t="s">
        <v>154</v>
      </c>
    </row>
    <row r="187" s="2" customFormat="1" ht="24.15" customHeight="1">
      <c r="A187" s="39"/>
      <c r="B187" s="40"/>
      <c r="C187" s="206" t="s">
        <v>222</v>
      </c>
      <c r="D187" s="206" t="s">
        <v>155</v>
      </c>
      <c r="E187" s="207" t="s">
        <v>695</v>
      </c>
      <c r="F187" s="208" t="s">
        <v>696</v>
      </c>
      <c r="G187" s="209" t="s">
        <v>384</v>
      </c>
      <c r="H187" s="210">
        <v>0.014999999999999999</v>
      </c>
      <c r="I187" s="211"/>
      <c r="J187" s="212">
        <f>ROUND(I187*H187,2)</f>
        <v>0</v>
      </c>
      <c r="K187" s="208" t="s">
        <v>300</v>
      </c>
      <c r="L187" s="45"/>
      <c r="M187" s="213" t="s">
        <v>19</v>
      </c>
      <c r="N187" s="214" t="s">
        <v>41</v>
      </c>
      <c r="O187" s="85"/>
      <c r="P187" s="215">
        <f>O187*H187</f>
        <v>0</v>
      </c>
      <c r="Q187" s="215">
        <v>1.06277</v>
      </c>
      <c r="R187" s="215">
        <f>Q187*H187</f>
        <v>0.015941549999999999</v>
      </c>
      <c r="S187" s="215">
        <v>0</v>
      </c>
      <c r="T187" s="21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7" t="s">
        <v>168</v>
      </c>
      <c r="AT187" s="217" t="s">
        <v>155</v>
      </c>
      <c r="AU187" s="217" t="s">
        <v>80</v>
      </c>
      <c r="AY187" s="18" t="s">
        <v>154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78</v>
      </c>
      <c r="BK187" s="218">
        <f>ROUND(I187*H187,2)</f>
        <v>0</v>
      </c>
      <c r="BL187" s="18" t="s">
        <v>168</v>
      </c>
      <c r="BM187" s="217" t="s">
        <v>877</v>
      </c>
    </row>
    <row r="188" s="2" customFormat="1">
      <c r="A188" s="39"/>
      <c r="B188" s="40"/>
      <c r="C188" s="41"/>
      <c r="D188" s="231" t="s">
        <v>302</v>
      </c>
      <c r="E188" s="41"/>
      <c r="F188" s="232" t="s">
        <v>698</v>
      </c>
      <c r="G188" s="41"/>
      <c r="H188" s="41"/>
      <c r="I188" s="233"/>
      <c r="J188" s="41"/>
      <c r="K188" s="41"/>
      <c r="L188" s="45"/>
      <c r="M188" s="234"/>
      <c r="N188" s="23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302</v>
      </c>
      <c r="AU188" s="18" t="s">
        <v>80</v>
      </c>
    </row>
    <row r="189" s="13" customFormat="1">
      <c r="A189" s="13"/>
      <c r="B189" s="236"/>
      <c r="C189" s="237"/>
      <c r="D189" s="238" t="s">
        <v>322</v>
      </c>
      <c r="E189" s="239" t="s">
        <v>19</v>
      </c>
      <c r="F189" s="240" t="s">
        <v>878</v>
      </c>
      <c r="G189" s="237"/>
      <c r="H189" s="241">
        <v>0.014999999999999999</v>
      </c>
      <c r="I189" s="242"/>
      <c r="J189" s="237"/>
      <c r="K189" s="237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322</v>
      </c>
      <c r="AU189" s="247" t="s">
        <v>80</v>
      </c>
      <c r="AV189" s="13" t="s">
        <v>80</v>
      </c>
      <c r="AW189" s="13" t="s">
        <v>32</v>
      </c>
      <c r="AX189" s="13" t="s">
        <v>78</v>
      </c>
      <c r="AY189" s="247" t="s">
        <v>154</v>
      </c>
    </row>
    <row r="190" s="11" customFormat="1" ht="22.8" customHeight="1">
      <c r="A190" s="11"/>
      <c r="B190" s="192"/>
      <c r="C190" s="193"/>
      <c r="D190" s="194" t="s">
        <v>69</v>
      </c>
      <c r="E190" s="229" t="s">
        <v>168</v>
      </c>
      <c r="F190" s="229" t="s">
        <v>398</v>
      </c>
      <c r="G190" s="193"/>
      <c r="H190" s="193"/>
      <c r="I190" s="196"/>
      <c r="J190" s="230">
        <f>BK190</f>
        <v>0</v>
      </c>
      <c r="K190" s="193"/>
      <c r="L190" s="198"/>
      <c r="M190" s="199"/>
      <c r="N190" s="200"/>
      <c r="O190" s="200"/>
      <c r="P190" s="201">
        <f>SUM(P191:P205)</f>
        <v>0</v>
      </c>
      <c r="Q190" s="200"/>
      <c r="R190" s="201">
        <f>SUM(R191:R205)</f>
        <v>0.035302400000000005</v>
      </c>
      <c r="S190" s="200"/>
      <c r="T190" s="202">
        <f>SUM(T191:T205)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3" t="s">
        <v>78</v>
      </c>
      <c r="AT190" s="204" t="s">
        <v>69</v>
      </c>
      <c r="AU190" s="204" t="s">
        <v>78</v>
      </c>
      <c r="AY190" s="203" t="s">
        <v>154</v>
      </c>
      <c r="BK190" s="205">
        <f>SUM(BK191:BK205)</f>
        <v>0</v>
      </c>
    </row>
    <row r="191" s="2" customFormat="1" ht="16.5" customHeight="1">
      <c r="A191" s="39"/>
      <c r="B191" s="40"/>
      <c r="C191" s="206" t="s">
        <v>226</v>
      </c>
      <c r="D191" s="206" t="s">
        <v>155</v>
      </c>
      <c r="E191" s="207" t="s">
        <v>399</v>
      </c>
      <c r="F191" s="208" t="s">
        <v>400</v>
      </c>
      <c r="G191" s="209" t="s">
        <v>319</v>
      </c>
      <c r="H191" s="210">
        <v>24.140000000000001</v>
      </c>
      <c r="I191" s="211"/>
      <c r="J191" s="212">
        <f>ROUND(I191*H191,2)</f>
        <v>0</v>
      </c>
      <c r="K191" s="208" t="s">
        <v>300</v>
      </c>
      <c r="L191" s="45"/>
      <c r="M191" s="213" t="s">
        <v>19</v>
      </c>
      <c r="N191" s="214" t="s">
        <v>41</v>
      </c>
      <c r="O191" s="85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168</v>
      </c>
      <c r="AT191" s="217" t="s">
        <v>155</v>
      </c>
      <c r="AU191" s="217" t="s">
        <v>80</v>
      </c>
      <c r="AY191" s="18" t="s">
        <v>154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78</v>
      </c>
      <c r="BK191" s="218">
        <f>ROUND(I191*H191,2)</f>
        <v>0</v>
      </c>
      <c r="BL191" s="18" t="s">
        <v>168</v>
      </c>
      <c r="BM191" s="217" t="s">
        <v>879</v>
      </c>
    </row>
    <row r="192" s="2" customFormat="1">
      <c r="A192" s="39"/>
      <c r="B192" s="40"/>
      <c r="C192" s="41"/>
      <c r="D192" s="231" t="s">
        <v>302</v>
      </c>
      <c r="E192" s="41"/>
      <c r="F192" s="232" t="s">
        <v>402</v>
      </c>
      <c r="G192" s="41"/>
      <c r="H192" s="41"/>
      <c r="I192" s="233"/>
      <c r="J192" s="41"/>
      <c r="K192" s="41"/>
      <c r="L192" s="45"/>
      <c r="M192" s="234"/>
      <c r="N192" s="23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302</v>
      </c>
      <c r="AU192" s="18" t="s">
        <v>80</v>
      </c>
    </row>
    <row r="193" s="13" customFormat="1">
      <c r="A193" s="13"/>
      <c r="B193" s="236"/>
      <c r="C193" s="237"/>
      <c r="D193" s="238" t="s">
        <v>322</v>
      </c>
      <c r="E193" s="239" t="s">
        <v>19</v>
      </c>
      <c r="F193" s="240" t="s">
        <v>880</v>
      </c>
      <c r="G193" s="237"/>
      <c r="H193" s="241">
        <v>13.140000000000001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322</v>
      </c>
      <c r="AU193" s="247" t="s">
        <v>80</v>
      </c>
      <c r="AV193" s="13" t="s">
        <v>80</v>
      </c>
      <c r="AW193" s="13" t="s">
        <v>32</v>
      </c>
      <c r="AX193" s="13" t="s">
        <v>70</v>
      </c>
      <c r="AY193" s="247" t="s">
        <v>154</v>
      </c>
    </row>
    <row r="194" s="13" customFormat="1">
      <c r="A194" s="13"/>
      <c r="B194" s="236"/>
      <c r="C194" s="237"/>
      <c r="D194" s="238" t="s">
        <v>322</v>
      </c>
      <c r="E194" s="239" t="s">
        <v>19</v>
      </c>
      <c r="F194" s="240" t="s">
        <v>881</v>
      </c>
      <c r="G194" s="237"/>
      <c r="H194" s="241">
        <v>3.8999999999999999</v>
      </c>
      <c r="I194" s="242"/>
      <c r="J194" s="237"/>
      <c r="K194" s="237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322</v>
      </c>
      <c r="AU194" s="247" t="s">
        <v>80</v>
      </c>
      <c r="AV194" s="13" t="s">
        <v>80</v>
      </c>
      <c r="AW194" s="13" t="s">
        <v>32</v>
      </c>
      <c r="AX194" s="13" t="s">
        <v>70</v>
      </c>
      <c r="AY194" s="247" t="s">
        <v>154</v>
      </c>
    </row>
    <row r="195" s="13" customFormat="1">
      <c r="A195" s="13"/>
      <c r="B195" s="236"/>
      <c r="C195" s="237"/>
      <c r="D195" s="238" t="s">
        <v>322</v>
      </c>
      <c r="E195" s="239" t="s">
        <v>19</v>
      </c>
      <c r="F195" s="240" t="s">
        <v>882</v>
      </c>
      <c r="G195" s="237"/>
      <c r="H195" s="241">
        <v>7.0999999999999996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322</v>
      </c>
      <c r="AU195" s="247" t="s">
        <v>80</v>
      </c>
      <c r="AV195" s="13" t="s">
        <v>80</v>
      </c>
      <c r="AW195" s="13" t="s">
        <v>32</v>
      </c>
      <c r="AX195" s="13" t="s">
        <v>70</v>
      </c>
      <c r="AY195" s="247" t="s">
        <v>154</v>
      </c>
    </row>
    <row r="196" s="14" customFormat="1">
      <c r="A196" s="14"/>
      <c r="B196" s="248"/>
      <c r="C196" s="249"/>
      <c r="D196" s="238" t="s">
        <v>322</v>
      </c>
      <c r="E196" s="250" t="s">
        <v>19</v>
      </c>
      <c r="F196" s="251" t="s">
        <v>325</v>
      </c>
      <c r="G196" s="249"/>
      <c r="H196" s="252">
        <v>24.140000000000001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322</v>
      </c>
      <c r="AU196" s="258" t="s">
        <v>80</v>
      </c>
      <c r="AV196" s="14" t="s">
        <v>168</v>
      </c>
      <c r="AW196" s="14" t="s">
        <v>32</v>
      </c>
      <c r="AX196" s="14" t="s">
        <v>78</v>
      </c>
      <c r="AY196" s="258" t="s">
        <v>154</v>
      </c>
    </row>
    <row r="197" s="2" customFormat="1" ht="24.15" customHeight="1">
      <c r="A197" s="39"/>
      <c r="B197" s="40"/>
      <c r="C197" s="206" t="s">
        <v>230</v>
      </c>
      <c r="D197" s="206" t="s">
        <v>155</v>
      </c>
      <c r="E197" s="207" t="s">
        <v>405</v>
      </c>
      <c r="F197" s="208" t="s">
        <v>406</v>
      </c>
      <c r="G197" s="209" t="s">
        <v>319</v>
      </c>
      <c r="H197" s="210">
        <v>1.5680000000000001</v>
      </c>
      <c r="I197" s="211"/>
      <c r="J197" s="212">
        <f>ROUND(I197*H197,2)</f>
        <v>0</v>
      </c>
      <c r="K197" s="208" t="s">
        <v>300</v>
      </c>
      <c r="L197" s="45"/>
      <c r="M197" s="213" t="s">
        <v>19</v>
      </c>
      <c r="N197" s="214" t="s">
        <v>41</v>
      </c>
      <c r="O197" s="85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168</v>
      </c>
      <c r="AT197" s="217" t="s">
        <v>155</v>
      </c>
      <c r="AU197" s="217" t="s">
        <v>80</v>
      </c>
      <c r="AY197" s="18" t="s">
        <v>154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78</v>
      </c>
      <c r="BK197" s="218">
        <f>ROUND(I197*H197,2)</f>
        <v>0</v>
      </c>
      <c r="BL197" s="18" t="s">
        <v>168</v>
      </c>
      <c r="BM197" s="217" t="s">
        <v>883</v>
      </c>
    </row>
    <row r="198" s="2" customFormat="1">
      <c r="A198" s="39"/>
      <c r="B198" s="40"/>
      <c r="C198" s="41"/>
      <c r="D198" s="231" t="s">
        <v>302</v>
      </c>
      <c r="E198" s="41"/>
      <c r="F198" s="232" t="s">
        <v>408</v>
      </c>
      <c r="G198" s="41"/>
      <c r="H198" s="41"/>
      <c r="I198" s="233"/>
      <c r="J198" s="41"/>
      <c r="K198" s="41"/>
      <c r="L198" s="45"/>
      <c r="M198" s="234"/>
      <c r="N198" s="23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302</v>
      </c>
      <c r="AU198" s="18" t="s">
        <v>80</v>
      </c>
    </row>
    <row r="199" s="13" customFormat="1">
      <c r="A199" s="13"/>
      <c r="B199" s="236"/>
      <c r="C199" s="237"/>
      <c r="D199" s="238" t="s">
        <v>322</v>
      </c>
      <c r="E199" s="239" t="s">
        <v>19</v>
      </c>
      <c r="F199" s="240" t="s">
        <v>884</v>
      </c>
      <c r="G199" s="237"/>
      <c r="H199" s="241">
        <v>1.5680000000000001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322</v>
      </c>
      <c r="AU199" s="247" t="s">
        <v>80</v>
      </c>
      <c r="AV199" s="13" t="s">
        <v>80</v>
      </c>
      <c r="AW199" s="13" t="s">
        <v>32</v>
      </c>
      <c r="AX199" s="13" t="s">
        <v>78</v>
      </c>
      <c r="AY199" s="247" t="s">
        <v>154</v>
      </c>
    </row>
    <row r="200" s="2" customFormat="1" ht="24.15" customHeight="1">
      <c r="A200" s="39"/>
      <c r="B200" s="40"/>
      <c r="C200" s="206" t="s">
        <v>7</v>
      </c>
      <c r="D200" s="206" t="s">
        <v>155</v>
      </c>
      <c r="E200" s="207" t="s">
        <v>411</v>
      </c>
      <c r="F200" s="208" t="s">
        <v>412</v>
      </c>
      <c r="G200" s="209" t="s">
        <v>299</v>
      </c>
      <c r="H200" s="210">
        <v>4.4800000000000004</v>
      </c>
      <c r="I200" s="211"/>
      <c r="J200" s="212">
        <f>ROUND(I200*H200,2)</f>
        <v>0</v>
      </c>
      <c r="K200" s="208" t="s">
        <v>300</v>
      </c>
      <c r="L200" s="45"/>
      <c r="M200" s="213" t="s">
        <v>19</v>
      </c>
      <c r="N200" s="214" t="s">
        <v>41</v>
      </c>
      <c r="O200" s="85"/>
      <c r="P200" s="215">
        <f>O200*H200</f>
        <v>0</v>
      </c>
      <c r="Q200" s="215">
        <v>0.0078799999999999999</v>
      </c>
      <c r="R200" s="215">
        <f>Q200*H200</f>
        <v>0.035302400000000005</v>
      </c>
      <c r="S200" s="215">
        <v>0</v>
      </c>
      <c r="T200" s="21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7" t="s">
        <v>168</v>
      </c>
      <c r="AT200" s="217" t="s">
        <v>155</v>
      </c>
      <c r="AU200" s="217" t="s">
        <v>80</v>
      </c>
      <c r="AY200" s="18" t="s">
        <v>154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78</v>
      </c>
      <c r="BK200" s="218">
        <f>ROUND(I200*H200,2)</f>
        <v>0</v>
      </c>
      <c r="BL200" s="18" t="s">
        <v>168</v>
      </c>
      <c r="BM200" s="217" t="s">
        <v>885</v>
      </c>
    </row>
    <row r="201" s="2" customFormat="1">
      <c r="A201" s="39"/>
      <c r="B201" s="40"/>
      <c r="C201" s="41"/>
      <c r="D201" s="231" t="s">
        <v>302</v>
      </c>
      <c r="E201" s="41"/>
      <c r="F201" s="232" t="s">
        <v>414</v>
      </c>
      <c r="G201" s="41"/>
      <c r="H201" s="41"/>
      <c r="I201" s="233"/>
      <c r="J201" s="41"/>
      <c r="K201" s="41"/>
      <c r="L201" s="45"/>
      <c r="M201" s="234"/>
      <c r="N201" s="23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302</v>
      </c>
      <c r="AU201" s="18" t="s">
        <v>80</v>
      </c>
    </row>
    <row r="202" s="13" customFormat="1">
      <c r="A202" s="13"/>
      <c r="B202" s="236"/>
      <c r="C202" s="237"/>
      <c r="D202" s="238" t="s">
        <v>322</v>
      </c>
      <c r="E202" s="239" t="s">
        <v>19</v>
      </c>
      <c r="F202" s="240" t="s">
        <v>886</v>
      </c>
      <c r="G202" s="237"/>
      <c r="H202" s="241">
        <v>4.4800000000000004</v>
      </c>
      <c r="I202" s="242"/>
      <c r="J202" s="237"/>
      <c r="K202" s="237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322</v>
      </c>
      <c r="AU202" s="247" t="s">
        <v>80</v>
      </c>
      <c r="AV202" s="13" t="s">
        <v>80</v>
      </c>
      <c r="AW202" s="13" t="s">
        <v>32</v>
      </c>
      <c r="AX202" s="13" t="s">
        <v>78</v>
      </c>
      <c r="AY202" s="247" t="s">
        <v>154</v>
      </c>
    </row>
    <row r="203" s="2" customFormat="1" ht="24.15" customHeight="1">
      <c r="A203" s="39"/>
      <c r="B203" s="40"/>
      <c r="C203" s="206" t="s">
        <v>410</v>
      </c>
      <c r="D203" s="206" t="s">
        <v>155</v>
      </c>
      <c r="E203" s="207" t="s">
        <v>417</v>
      </c>
      <c r="F203" s="208" t="s">
        <v>418</v>
      </c>
      <c r="G203" s="209" t="s">
        <v>299</v>
      </c>
      <c r="H203" s="210">
        <v>4.4800000000000004</v>
      </c>
      <c r="I203" s="211"/>
      <c r="J203" s="212">
        <f>ROUND(I203*H203,2)</f>
        <v>0</v>
      </c>
      <c r="K203" s="208" t="s">
        <v>300</v>
      </c>
      <c r="L203" s="45"/>
      <c r="M203" s="213" t="s">
        <v>19</v>
      </c>
      <c r="N203" s="214" t="s">
        <v>41</v>
      </c>
      <c r="O203" s="85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168</v>
      </c>
      <c r="AT203" s="217" t="s">
        <v>155</v>
      </c>
      <c r="AU203" s="217" t="s">
        <v>80</v>
      </c>
      <c r="AY203" s="18" t="s">
        <v>154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78</v>
      </c>
      <c r="BK203" s="218">
        <f>ROUND(I203*H203,2)</f>
        <v>0</v>
      </c>
      <c r="BL203" s="18" t="s">
        <v>168</v>
      </c>
      <c r="BM203" s="217" t="s">
        <v>887</v>
      </c>
    </row>
    <row r="204" s="2" customFormat="1">
      <c r="A204" s="39"/>
      <c r="B204" s="40"/>
      <c r="C204" s="41"/>
      <c r="D204" s="231" t="s">
        <v>302</v>
      </c>
      <c r="E204" s="41"/>
      <c r="F204" s="232" t="s">
        <v>420</v>
      </c>
      <c r="G204" s="41"/>
      <c r="H204" s="41"/>
      <c r="I204" s="233"/>
      <c r="J204" s="41"/>
      <c r="K204" s="41"/>
      <c r="L204" s="45"/>
      <c r="M204" s="234"/>
      <c r="N204" s="235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302</v>
      </c>
      <c r="AU204" s="18" t="s">
        <v>80</v>
      </c>
    </row>
    <row r="205" s="13" customFormat="1">
      <c r="A205" s="13"/>
      <c r="B205" s="236"/>
      <c r="C205" s="237"/>
      <c r="D205" s="238" t="s">
        <v>322</v>
      </c>
      <c r="E205" s="239" t="s">
        <v>19</v>
      </c>
      <c r="F205" s="240" t="s">
        <v>886</v>
      </c>
      <c r="G205" s="237"/>
      <c r="H205" s="241">
        <v>4.4800000000000004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322</v>
      </c>
      <c r="AU205" s="247" t="s">
        <v>80</v>
      </c>
      <c r="AV205" s="13" t="s">
        <v>80</v>
      </c>
      <c r="AW205" s="13" t="s">
        <v>32</v>
      </c>
      <c r="AX205" s="13" t="s">
        <v>78</v>
      </c>
      <c r="AY205" s="247" t="s">
        <v>154</v>
      </c>
    </row>
    <row r="206" s="11" customFormat="1" ht="22.8" customHeight="1">
      <c r="A206" s="11"/>
      <c r="B206" s="192"/>
      <c r="C206" s="193"/>
      <c r="D206" s="194" t="s">
        <v>69</v>
      </c>
      <c r="E206" s="229" t="s">
        <v>183</v>
      </c>
      <c r="F206" s="229" t="s">
        <v>421</v>
      </c>
      <c r="G206" s="193"/>
      <c r="H206" s="193"/>
      <c r="I206" s="196"/>
      <c r="J206" s="230">
        <f>BK206</f>
        <v>0</v>
      </c>
      <c r="K206" s="193"/>
      <c r="L206" s="198"/>
      <c r="M206" s="199"/>
      <c r="N206" s="200"/>
      <c r="O206" s="200"/>
      <c r="P206" s="201">
        <f>SUM(P207:P255)</f>
        <v>0</v>
      </c>
      <c r="Q206" s="200"/>
      <c r="R206" s="201">
        <f>SUM(R207:R255)</f>
        <v>31.899740999999999</v>
      </c>
      <c r="S206" s="200"/>
      <c r="T206" s="202">
        <f>SUM(T207:T255)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3" t="s">
        <v>78</v>
      </c>
      <c r="AT206" s="204" t="s">
        <v>69</v>
      </c>
      <c r="AU206" s="204" t="s">
        <v>78</v>
      </c>
      <c r="AY206" s="203" t="s">
        <v>154</v>
      </c>
      <c r="BK206" s="205">
        <f>SUM(BK207:BK255)</f>
        <v>0</v>
      </c>
    </row>
    <row r="207" s="2" customFormat="1" ht="16.5" customHeight="1">
      <c r="A207" s="39"/>
      <c r="B207" s="40"/>
      <c r="C207" s="206" t="s">
        <v>416</v>
      </c>
      <c r="D207" s="206" t="s">
        <v>155</v>
      </c>
      <c r="E207" s="207" t="s">
        <v>888</v>
      </c>
      <c r="F207" s="208" t="s">
        <v>889</v>
      </c>
      <c r="G207" s="209" t="s">
        <v>310</v>
      </c>
      <c r="H207" s="210">
        <v>32</v>
      </c>
      <c r="I207" s="211"/>
      <c r="J207" s="212">
        <f>ROUND(I207*H207,2)</f>
        <v>0</v>
      </c>
      <c r="K207" s="208" t="s">
        <v>300</v>
      </c>
      <c r="L207" s="45"/>
      <c r="M207" s="213" t="s">
        <v>19</v>
      </c>
      <c r="N207" s="214" t="s">
        <v>41</v>
      </c>
      <c r="O207" s="85"/>
      <c r="P207" s="215">
        <f>O207*H207</f>
        <v>0</v>
      </c>
      <c r="Q207" s="215">
        <v>1.0000000000000001E-05</v>
      </c>
      <c r="R207" s="215">
        <f>Q207*H207</f>
        <v>0.00032000000000000003</v>
      </c>
      <c r="S207" s="215">
        <v>0</v>
      </c>
      <c r="T207" s="21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168</v>
      </c>
      <c r="AT207" s="217" t="s">
        <v>155</v>
      </c>
      <c r="AU207" s="217" t="s">
        <v>80</v>
      </c>
      <c r="AY207" s="18" t="s">
        <v>154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78</v>
      </c>
      <c r="BK207" s="218">
        <f>ROUND(I207*H207,2)</f>
        <v>0</v>
      </c>
      <c r="BL207" s="18" t="s">
        <v>168</v>
      </c>
      <c r="BM207" s="217" t="s">
        <v>890</v>
      </c>
    </row>
    <row r="208" s="2" customFormat="1">
      <c r="A208" s="39"/>
      <c r="B208" s="40"/>
      <c r="C208" s="41"/>
      <c r="D208" s="231" t="s">
        <v>302</v>
      </c>
      <c r="E208" s="41"/>
      <c r="F208" s="232" t="s">
        <v>891</v>
      </c>
      <c r="G208" s="41"/>
      <c r="H208" s="41"/>
      <c r="I208" s="233"/>
      <c r="J208" s="41"/>
      <c r="K208" s="41"/>
      <c r="L208" s="45"/>
      <c r="M208" s="234"/>
      <c r="N208" s="23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302</v>
      </c>
      <c r="AU208" s="18" t="s">
        <v>80</v>
      </c>
    </row>
    <row r="209" s="13" customFormat="1">
      <c r="A209" s="13"/>
      <c r="B209" s="236"/>
      <c r="C209" s="237"/>
      <c r="D209" s="238" t="s">
        <v>322</v>
      </c>
      <c r="E209" s="239" t="s">
        <v>19</v>
      </c>
      <c r="F209" s="240" t="s">
        <v>892</v>
      </c>
      <c r="G209" s="237"/>
      <c r="H209" s="241">
        <v>32</v>
      </c>
      <c r="I209" s="242"/>
      <c r="J209" s="237"/>
      <c r="K209" s="237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322</v>
      </c>
      <c r="AU209" s="247" t="s">
        <v>80</v>
      </c>
      <c r="AV209" s="13" t="s">
        <v>80</v>
      </c>
      <c r="AW209" s="13" t="s">
        <v>32</v>
      </c>
      <c r="AX209" s="13" t="s">
        <v>78</v>
      </c>
      <c r="AY209" s="247" t="s">
        <v>154</v>
      </c>
    </row>
    <row r="210" s="2" customFormat="1" ht="16.5" customHeight="1">
      <c r="A210" s="39"/>
      <c r="B210" s="40"/>
      <c r="C210" s="206" t="s">
        <v>422</v>
      </c>
      <c r="D210" s="206" t="s">
        <v>155</v>
      </c>
      <c r="E210" s="207" t="s">
        <v>893</v>
      </c>
      <c r="F210" s="208" t="s">
        <v>894</v>
      </c>
      <c r="G210" s="209" t="s">
        <v>310</v>
      </c>
      <c r="H210" s="210">
        <v>241.40000000000001</v>
      </c>
      <c r="I210" s="211"/>
      <c r="J210" s="212">
        <f>ROUND(I210*H210,2)</f>
        <v>0</v>
      </c>
      <c r="K210" s="208" t="s">
        <v>300</v>
      </c>
      <c r="L210" s="45"/>
      <c r="M210" s="213" t="s">
        <v>19</v>
      </c>
      <c r="N210" s="214" t="s">
        <v>41</v>
      </c>
      <c r="O210" s="85"/>
      <c r="P210" s="215">
        <f>O210*H210</f>
        <v>0</v>
      </c>
      <c r="Q210" s="215">
        <v>2.0000000000000002E-05</v>
      </c>
      <c r="R210" s="215">
        <f>Q210*H210</f>
        <v>0.0048280000000000007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168</v>
      </c>
      <c r="AT210" s="217" t="s">
        <v>155</v>
      </c>
      <c r="AU210" s="217" t="s">
        <v>80</v>
      </c>
      <c r="AY210" s="18" t="s">
        <v>154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78</v>
      </c>
      <c r="BK210" s="218">
        <f>ROUND(I210*H210,2)</f>
        <v>0</v>
      </c>
      <c r="BL210" s="18" t="s">
        <v>168</v>
      </c>
      <c r="BM210" s="217" t="s">
        <v>895</v>
      </c>
    </row>
    <row r="211" s="2" customFormat="1">
      <c r="A211" s="39"/>
      <c r="B211" s="40"/>
      <c r="C211" s="41"/>
      <c r="D211" s="231" t="s">
        <v>302</v>
      </c>
      <c r="E211" s="41"/>
      <c r="F211" s="232" t="s">
        <v>896</v>
      </c>
      <c r="G211" s="41"/>
      <c r="H211" s="41"/>
      <c r="I211" s="233"/>
      <c r="J211" s="41"/>
      <c r="K211" s="41"/>
      <c r="L211" s="45"/>
      <c r="M211" s="234"/>
      <c r="N211" s="23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302</v>
      </c>
      <c r="AU211" s="18" t="s">
        <v>80</v>
      </c>
    </row>
    <row r="212" s="13" customFormat="1">
      <c r="A212" s="13"/>
      <c r="B212" s="236"/>
      <c r="C212" s="237"/>
      <c r="D212" s="238" t="s">
        <v>322</v>
      </c>
      <c r="E212" s="239" t="s">
        <v>19</v>
      </c>
      <c r="F212" s="240" t="s">
        <v>897</v>
      </c>
      <c r="G212" s="237"/>
      <c r="H212" s="241">
        <v>131.40000000000001</v>
      </c>
      <c r="I212" s="242"/>
      <c r="J212" s="237"/>
      <c r="K212" s="237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322</v>
      </c>
      <c r="AU212" s="247" t="s">
        <v>80</v>
      </c>
      <c r="AV212" s="13" t="s">
        <v>80</v>
      </c>
      <c r="AW212" s="13" t="s">
        <v>32</v>
      </c>
      <c r="AX212" s="13" t="s">
        <v>70</v>
      </c>
      <c r="AY212" s="247" t="s">
        <v>154</v>
      </c>
    </row>
    <row r="213" s="13" customFormat="1">
      <c r="A213" s="13"/>
      <c r="B213" s="236"/>
      <c r="C213" s="237"/>
      <c r="D213" s="238" t="s">
        <v>322</v>
      </c>
      <c r="E213" s="239" t="s">
        <v>19</v>
      </c>
      <c r="F213" s="240" t="s">
        <v>898</v>
      </c>
      <c r="G213" s="237"/>
      <c r="H213" s="241">
        <v>39</v>
      </c>
      <c r="I213" s="242"/>
      <c r="J213" s="237"/>
      <c r="K213" s="237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322</v>
      </c>
      <c r="AU213" s="247" t="s">
        <v>80</v>
      </c>
      <c r="AV213" s="13" t="s">
        <v>80</v>
      </c>
      <c r="AW213" s="13" t="s">
        <v>32</v>
      </c>
      <c r="AX213" s="13" t="s">
        <v>70</v>
      </c>
      <c r="AY213" s="247" t="s">
        <v>154</v>
      </c>
    </row>
    <row r="214" s="13" customFormat="1">
      <c r="A214" s="13"/>
      <c r="B214" s="236"/>
      <c r="C214" s="237"/>
      <c r="D214" s="238" t="s">
        <v>322</v>
      </c>
      <c r="E214" s="239" t="s">
        <v>19</v>
      </c>
      <c r="F214" s="240" t="s">
        <v>899</v>
      </c>
      <c r="G214" s="237"/>
      <c r="H214" s="241">
        <v>71</v>
      </c>
      <c r="I214" s="242"/>
      <c r="J214" s="237"/>
      <c r="K214" s="237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322</v>
      </c>
      <c r="AU214" s="247" t="s">
        <v>80</v>
      </c>
      <c r="AV214" s="13" t="s">
        <v>80</v>
      </c>
      <c r="AW214" s="13" t="s">
        <v>32</v>
      </c>
      <c r="AX214" s="13" t="s">
        <v>70</v>
      </c>
      <c r="AY214" s="247" t="s">
        <v>154</v>
      </c>
    </row>
    <row r="215" s="14" customFormat="1">
      <c r="A215" s="14"/>
      <c r="B215" s="248"/>
      <c r="C215" s="249"/>
      <c r="D215" s="238" t="s">
        <v>322</v>
      </c>
      <c r="E215" s="250" t="s">
        <v>19</v>
      </c>
      <c r="F215" s="251" t="s">
        <v>325</v>
      </c>
      <c r="G215" s="249"/>
      <c r="H215" s="252">
        <v>241.40000000000001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8" t="s">
        <v>322</v>
      </c>
      <c r="AU215" s="258" t="s">
        <v>80</v>
      </c>
      <c r="AV215" s="14" t="s">
        <v>168</v>
      </c>
      <c r="AW215" s="14" t="s">
        <v>32</v>
      </c>
      <c r="AX215" s="14" t="s">
        <v>78</v>
      </c>
      <c r="AY215" s="258" t="s">
        <v>154</v>
      </c>
    </row>
    <row r="216" s="2" customFormat="1" ht="16.5" customHeight="1">
      <c r="A216" s="39"/>
      <c r="B216" s="40"/>
      <c r="C216" s="259" t="s">
        <v>429</v>
      </c>
      <c r="D216" s="259" t="s">
        <v>381</v>
      </c>
      <c r="E216" s="260" t="s">
        <v>900</v>
      </c>
      <c r="F216" s="261" t="s">
        <v>901</v>
      </c>
      <c r="G216" s="262" t="s">
        <v>310</v>
      </c>
      <c r="H216" s="263">
        <v>253.47</v>
      </c>
      <c r="I216" s="264"/>
      <c r="J216" s="265">
        <f>ROUND(I216*H216,2)</f>
        <v>0</v>
      </c>
      <c r="K216" s="261" t="s">
        <v>300</v>
      </c>
      <c r="L216" s="266"/>
      <c r="M216" s="267" t="s">
        <v>19</v>
      </c>
      <c r="N216" s="268" t="s">
        <v>41</v>
      </c>
      <c r="O216" s="85"/>
      <c r="P216" s="215">
        <f>O216*H216</f>
        <v>0</v>
      </c>
      <c r="Q216" s="215">
        <v>0.0149</v>
      </c>
      <c r="R216" s="215">
        <f>Q216*H216</f>
        <v>3.7767029999999999</v>
      </c>
      <c r="S216" s="215">
        <v>0</v>
      </c>
      <c r="T216" s="21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7" t="s">
        <v>183</v>
      </c>
      <c r="AT216" s="217" t="s">
        <v>381</v>
      </c>
      <c r="AU216" s="217" t="s">
        <v>80</v>
      </c>
      <c r="AY216" s="18" t="s">
        <v>154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78</v>
      </c>
      <c r="BK216" s="218">
        <f>ROUND(I216*H216,2)</f>
        <v>0</v>
      </c>
      <c r="BL216" s="18" t="s">
        <v>168</v>
      </c>
      <c r="BM216" s="217" t="s">
        <v>902</v>
      </c>
    </row>
    <row r="217" s="13" customFormat="1">
      <c r="A217" s="13"/>
      <c r="B217" s="236"/>
      <c r="C217" s="237"/>
      <c r="D217" s="238" t="s">
        <v>322</v>
      </c>
      <c r="E217" s="239" t="s">
        <v>19</v>
      </c>
      <c r="F217" s="240" t="s">
        <v>903</v>
      </c>
      <c r="G217" s="237"/>
      <c r="H217" s="241">
        <v>137.97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322</v>
      </c>
      <c r="AU217" s="247" t="s">
        <v>80</v>
      </c>
      <c r="AV217" s="13" t="s">
        <v>80</v>
      </c>
      <c r="AW217" s="13" t="s">
        <v>32</v>
      </c>
      <c r="AX217" s="13" t="s">
        <v>70</v>
      </c>
      <c r="AY217" s="247" t="s">
        <v>154</v>
      </c>
    </row>
    <row r="218" s="13" customFormat="1">
      <c r="A218" s="13"/>
      <c r="B218" s="236"/>
      <c r="C218" s="237"/>
      <c r="D218" s="238" t="s">
        <v>322</v>
      </c>
      <c r="E218" s="239" t="s">
        <v>19</v>
      </c>
      <c r="F218" s="240" t="s">
        <v>904</v>
      </c>
      <c r="G218" s="237"/>
      <c r="H218" s="241">
        <v>40.950000000000003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322</v>
      </c>
      <c r="AU218" s="247" t="s">
        <v>80</v>
      </c>
      <c r="AV218" s="13" t="s">
        <v>80</v>
      </c>
      <c r="AW218" s="13" t="s">
        <v>32</v>
      </c>
      <c r="AX218" s="13" t="s">
        <v>70</v>
      </c>
      <c r="AY218" s="247" t="s">
        <v>154</v>
      </c>
    </row>
    <row r="219" s="13" customFormat="1">
      <c r="A219" s="13"/>
      <c r="B219" s="236"/>
      <c r="C219" s="237"/>
      <c r="D219" s="238" t="s">
        <v>322</v>
      </c>
      <c r="E219" s="239" t="s">
        <v>19</v>
      </c>
      <c r="F219" s="240" t="s">
        <v>905</v>
      </c>
      <c r="G219" s="237"/>
      <c r="H219" s="241">
        <v>74.549999999999997</v>
      </c>
      <c r="I219" s="242"/>
      <c r="J219" s="237"/>
      <c r="K219" s="237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322</v>
      </c>
      <c r="AU219" s="247" t="s">
        <v>80</v>
      </c>
      <c r="AV219" s="13" t="s">
        <v>80</v>
      </c>
      <c r="AW219" s="13" t="s">
        <v>32</v>
      </c>
      <c r="AX219" s="13" t="s">
        <v>70</v>
      </c>
      <c r="AY219" s="247" t="s">
        <v>154</v>
      </c>
    </row>
    <row r="220" s="14" customFormat="1">
      <c r="A220" s="14"/>
      <c r="B220" s="248"/>
      <c r="C220" s="249"/>
      <c r="D220" s="238" t="s">
        <v>322</v>
      </c>
      <c r="E220" s="250" t="s">
        <v>19</v>
      </c>
      <c r="F220" s="251" t="s">
        <v>325</v>
      </c>
      <c r="G220" s="249"/>
      <c r="H220" s="252">
        <v>253.47000000000003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322</v>
      </c>
      <c r="AU220" s="258" t="s">
        <v>80</v>
      </c>
      <c r="AV220" s="14" t="s">
        <v>168</v>
      </c>
      <c r="AW220" s="14" t="s">
        <v>32</v>
      </c>
      <c r="AX220" s="14" t="s">
        <v>78</v>
      </c>
      <c r="AY220" s="258" t="s">
        <v>154</v>
      </c>
    </row>
    <row r="221" s="2" customFormat="1" ht="16.5" customHeight="1">
      <c r="A221" s="39"/>
      <c r="B221" s="40"/>
      <c r="C221" s="259" t="s">
        <v>435</v>
      </c>
      <c r="D221" s="259" t="s">
        <v>381</v>
      </c>
      <c r="E221" s="260" t="s">
        <v>906</v>
      </c>
      <c r="F221" s="261" t="s">
        <v>907</v>
      </c>
      <c r="G221" s="262" t="s">
        <v>310</v>
      </c>
      <c r="H221" s="263">
        <v>32</v>
      </c>
      <c r="I221" s="264"/>
      <c r="J221" s="265">
        <f>ROUND(I221*H221,2)</f>
        <v>0</v>
      </c>
      <c r="K221" s="261" t="s">
        <v>300</v>
      </c>
      <c r="L221" s="266"/>
      <c r="M221" s="267" t="s">
        <v>19</v>
      </c>
      <c r="N221" s="268" t="s">
        <v>41</v>
      </c>
      <c r="O221" s="85"/>
      <c r="P221" s="215">
        <f>O221*H221</f>
        <v>0</v>
      </c>
      <c r="Q221" s="215">
        <v>0.0038999999999999998</v>
      </c>
      <c r="R221" s="215">
        <f>Q221*H221</f>
        <v>0.12479999999999999</v>
      </c>
      <c r="S221" s="215">
        <v>0</v>
      </c>
      <c r="T221" s="21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7" t="s">
        <v>183</v>
      </c>
      <c r="AT221" s="217" t="s">
        <v>381</v>
      </c>
      <c r="AU221" s="217" t="s">
        <v>80</v>
      </c>
      <c r="AY221" s="18" t="s">
        <v>154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78</v>
      </c>
      <c r="BK221" s="218">
        <f>ROUND(I221*H221,2)</f>
        <v>0</v>
      </c>
      <c r="BL221" s="18" t="s">
        <v>168</v>
      </c>
      <c r="BM221" s="217" t="s">
        <v>908</v>
      </c>
    </row>
    <row r="222" s="13" customFormat="1">
      <c r="A222" s="13"/>
      <c r="B222" s="236"/>
      <c r="C222" s="237"/>
      <c r="D222" s="238" t="s">
        <v>322</v>
      </c>
      <c r="E222" s="239" t="s">
        <v>19</v>
      </c>
      <c r="F222" s="240" t="s">
        <v>909</v>
      </c>
      <c r="G222" s="237"/>
      <c r="H222" s="241">
        <v>32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322</v>
      </c>
      <c r="AU222" s="247" t="s">
        <v>80</v>
      </c>
      <c r="AV222" s="13" t="s">
        <v>80</v>
      </c>
      <c r="AW222" s="13" t="s">
        <v>32</v>
      </c>
      <c r="AX222" s="13" t="s">
        <v>78</v>
      </c>
      <c r="AY222" s="247" t="s">
        <v>154</v>
      </c>
    </row>
    <row r="223" s="2" customFormat="1" ht="24.15" customHeight="1">
      <c r="A223" s="39"/>
      <c r="B223" s="40"/>
      <c r="C223" s="206" t="s">
        <v>440</v>
      </c>
      <c r="D223" s="206" t="s">
        <v>155</v>
      </c>
      <c r="E223" s="207" t="s">
        <v>910</v>
      </c>
      <c r="F223" s="208" t="s">
        <v>911</v>
      </c>
      <c r="G223" s="209" t="s">
        <v>443</v>
      </c>
      <c r="H223" s="210">
        <v>16</v>
      </c>
      <c r="I223" s="211"/>
      <c r="J223" s="212">
        <f>ROUND(I223*H223,2)</f>
        <v>0</v>
      </c>
      <c r="K223" s="208" t="s">
        <v>300</v>
      </c>
      <c r="L223" s="45"/>
      <c r="M223" s="213" t="s">
        <v>19</v>
      </c>
      <c r="N223" s="214" t="s">
        <v>41</v>
      </c>
      <c r="O223" s="85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7" t="s">
        <v>168</v>
      </c>
      <c r="AT223" s="217" t="s">
        <v>155</v>
      </c>
      <c r="AU223" s="217" t="s">
        <v>80</v>
      </c>
      <c r="AY223" s="18" t="s">
        <v>154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78</v>
      </c>
      <c r="BK223" s="218">
        <f>ROUND(I223*H223,2)</f>
        <v>0</v>
      </c>
      <c r="BL223" s="18" t="s">
        <v>168</v>
      </c>
      <c r="BM223" s="217" t="s">
        <v>912</v>
      </c>
    </row>
    <row r="224" s="2" customFormat="1">
      <c r="A224" s="39"/>
      <c r="B224" s="40"/>
      <c r="C224" s="41"/>
      <c r="D224" s="231" t="s">
        <v>302</v>
      </c>
      <c r="E224" s="41"/>
      <c r="F224" s="232" t="s">
        <v>913</v>
      </c>
      <c r="G224" s="41"/>
      <c r="H224" s="41"/>
      <c r="I224" s="233"/>
      <c r="J224" s="41"/>
      <c r="K224" s="41"/>
      <c r="L224" s="45"/>
      <c r="M224" s="234"/>
      <c r="N224" s="23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302</v>
      </c>
      <c r="AU224" s="18" t="s">
        <v>80</v>
      </c>
    </row>
    <row r="225" s="13" customFormat="1">
      <c r="A225" s="13"/>
      <c r="B225" s="236"/>
      <c r="C225" s="237"/>
      <c r="D225" s="238" t="s">
        <v>322</v>
      </c>
      <c r="E225" s="239" t="s">
        <v>19</v>
      </c>
      <c r="F225" s="240" t="s">
        <v>914</v>
      </c>
      <c r="G225" s="237"/>
      <c r="H225" s="241">
        <v>16</v>
      </c>
      <c r="I225" s="242"/>
      <c r="J225" s="237"/>
      <c r="K225" s="237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322</v>
      </c>
      <c r="AU225" s="247" t="s">
        <v>80</v>
      </c>
      <c r="AV225" s="13" t="s">
        <v>80</v>
      </c>
      <c r="AW225" s="13" t="s">
        <v>32</v>
      </c>
      <c r="AX225" s="13" t="s">
        <v>78</v>
      </c>
      <c r="AY225" s="247" t="s">
        <v>154</v>
      </c>
    </row>
    <row r="226" s="2" customFormat="1" ht="16.5" customHeight="1">
      <c r="A226" s="39"/>
      <c r="B226" s="40"/>
      <c r="C226" s="259" t="s">
        <v>446</v>
      </c>
      <c r="D226" s="259" t="s">
        <v>381</v>
      </c>
      <c r="E226" s="260" t="s">
        <v>915</v>
      </c>
      <c r="F226" s="261" t="s">
        <v>916</v>
      </c>
      <c r="G226" s="262" t="s">
        <v>443</v>
      </c>
      <c r="H226" s="263">
        <v>16</v>
      </c>
      <c r="I226" s="264"/>
      <c r="J226" s="265">
        <f>ROUND(I226*H226,2)</f>
        <v>0</v>
      </c>
      <c r="K226" s="261" t="s">
        <v>300</v>
      </c>
      <c r="L226" s="266"/>
      <c r="M226" s="267" t="s">
        <v>19</v>
      </c>
      <c r="N226" s="268" t="s">
        <v>41</v>
      </c>
      <c r="O226" s="85"/>
      <c r="P226" s="215">
        <f>O226*H226</f>
        <v>0</v>
      </c>
      <c r="Q226" s="215">
        <v>0.00080000000000000004</v>
      </c>
      <c r="R226" s="215">
        <f>Q226*H226</f>
        <v>0.012800000000000001</v>
      </c>
      <c r="S226" s="215">
        <v>0</v>
      </c>
      <c r="T226" s="21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7" t="s">
        <v>183</v>
      </c>
      <c r="AT226" s="217" t="s">
        <v>381</v>
      </c>
      <c r="AU226" s="217" t="s">
        <v>80</v>
      </c>
      <c r="AY226" s="18" t="s">
        <v>154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78</v>
      </c>
      <c r="BK226" s="218">
        <f>ROUND(I226*H226,2)</f>
        <v>0</v>
      </c>
      <c r="BL226" s="18" t="s">
        <v>168</v>
      </c>
      <c r="BM226" s="217" t="s">
        <v>917</v>
      </c>
    </row>
    <row r="227" s="13" customFormat="1">
      <c r="A227" s="13"/>
      <c r="B227" s="236"/>
      <c r="C227" s="237"/>
      <c r="D227" s="238" t="s">
        <v>322</v>
      </c>
      <c r="E227" s="239" t="s">
        <v>19</v>
      </c>
      <c r="F227" s="240" t="s">
        <v>914</v>
      </c>
      <c r="G227" s="237"/>
      <c r="H227" s="241">
        <v>16</v>
      </c>
      <c r="I227" s="242"/>
      <c r="J227" s="237"/>
      <c r="K227" s="237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322</v>
      </c>
      <c r="AU227" s="247" t="s">
        <v>80</v>
      </c>
      <c r="AV227" s="13" t="s">
        <v>80</v>
      </c>
      <c r="AW227" s="13" t="s">
        <v>32</v>
      </c>
      <c r="AX227" s="13" t="s">
        <v>78</v>
      </c>
      <c r="AY227" s="247" t="s">
        <v>154</v>
      </c>
    </row>
    <row r="228" s="2" customFormat="1" ht="16.5" customHeight="1">
      <c r="A228" s="39"/>
      <c r="B228" s="40"/>
      <c r="C228" s="206" t="s">
        <v>450</v>
      </c>
      <c r="D228" s="206" t="s">
        <v>155</v>
      </c>
      <c r="E228" s="207" t="s">
        <v>743</v>
      </c>
      <c r="F228" s="208" t="s">
        <v>744</v>
      </c>
      <c r="G228" s="209" t="s">
        <v>443</v>
      </c>
      <c r="H228" s="210">
        <v>2</v>
      </c>
      <c r="I228" s="211"/>
      <c r="J228" s="212">
        <f>ROUND(I228*H228,2)</f>
        <v>0</v>
      </c>
      <c r="K228" s="208" t="s">
        <v>300</v>
      </c>
      <c r="L228" s="45"/>
      <c r="M228" s="213" t="s">
        <v>19</v>
      </c>
      <c r="N228" s="214" t="s">
        <v>41</v>
      </c>
      <c r="O228" s="85"/>
      <c r="P228" s="215">
        <f>O228*H228</f>
        <v>0</v>
      </c>
      <c r="Q228" s="215">
        <v>0.45937</v>
      </c>
      <c r="R228" s="215">
        <f>Q228*H228</f>
        <v>0.91874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168</v>
      </c>
      <c r="AT228" s="217" t="s">
        <v>155</v>
      </c>
      <c r="AU228" s="217" t="s">
        <v>80</v>
      </c>
      <c r="AY228" s="18" t="s">
        <v>154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78</v>
      </c>
      <c r="BK228" s="218">
        <f>ROUND(I228*H228,2)</f>
        <v>0</v>
      </c>
      <c r="BL228" s="18" t="s">
        <v>168</v>
      </c>
      <c r="BM228" s="217" t="s">
        <v>918</v>
      </c>
    </row>
    <row r="229" s="2" customFormat="1">
      <c r="A229" s="39"/>
      <c r="B229" s="40"/>
      <c r="C229" s="41"/>
      <c r="D229" s="231" t="s">
        <v>302</v>
      </c>
      <c r="E229" s="41"/>
      <c r="F229" s="232" t="s">
        <v>746</v>
      </c>
      <c r="G229" s="41"/>
      <c r="H229" s="41"/>
      <c r="I229" s="233"/>
      <c r="J229" s="41"/>
      <c r="K229" s="41"/>
      <c r="L229" s="45"/>
      <c r="M229" s="234"/>
      <c r="N229" s="23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302</v>
      </c>
      <c r="AU229" s="18" t="s">
        <v>80</v>
      </c>
    </row>
    <row r="230" s="2" customFormat="1" ht="16.5" customHeight="1">
      <c r="A230" s="39"/>
      <c r="B230" s="40"/>
      <c r="C230" s="206" t="s">
        <v>454</v>
      </c>
      <c r="D230" s="206" t="s">
        <v>155</v>
      </c>
      <c r="E230" s="207" t="s">
        <v>436</v>
      </c>
      <c r="F230" s="208" t="s">
        <v>437</v>
      </c>
      <c r="G230" s="209" t="s">
        <v>310</v>
      </c>
      <c r="H230" s="210">
        <v>241.40000000000001</v>
      </c>
      <c r="I230" s="211"/>
      <c r="J230" s="212">
        <f>ROUND(I230*H230,2)</f>
        <v>0</v>
      </c>
      <c r="K230" s="208" t="s">
        <v>300</v>
      </c>
      <c r="L230" s="45"/>
      <c r="M230" s="213" t="s">
        <v>19</v>
      </c>
      <c r="N230" s="214" t="s">
        <v>41</v>
      </c>
      <c r="O230" s="85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7" t="s">
        <v>168</v>
      </c>
      <c r="AT230" s="217" t="s">
        <v>155</v>
      </c>
      <c r="AU230" s="217" t="s">
        <v>80</v>
      </c>
      <c r="AY230" s="18" t="s">
        <v>154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78</v>
      </c>
      <c r="BK230" s="218">
        <f>ROUND(I230*H230,2)</f>
        <v>0</v>
      </c>
      <c r="BL230" s="18" t="s">
        <v>168</v>
      </c>
      <c r="BM230" s="217" t="s">
        <v>919</v>
      </c>
    </row>
    <row r="231" s="2" customFormat="1">
      <c r="A231" s="39"/>
      <c r="B231" s="40"/>
      <c r="C231" s="41"/>
      <c r="D231" s="231" t="s">
        <v>302</v>
      </c>
      <c r="E231" s="41"/>
      <c r="F231" s="232" t="s">
        <v>439</v>
      </c>
      <c r="G231" s="41"/>
      <c r="H231" s="41"/>
      <c r="I231" s="233"/>
      <c r="J231" s="41"/>
      <c r="K231" s="41"/>
      <c r="L231" s="45"/>
      <c r="M231" s="234"/>
      <c r="N231" s="23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302</v>
      </c>
      <c r="AU231" s="18" t="s">
        <v>80</v>
      </c>
    </row>
    <row r="232" s="13" customFormat="1">
      <c r="A232" s="13"/>
      <c r="B232" s="236"/>
      <c r="C232" s="237"/>
      <c r="D232" s="238" t="s">
        <v>322</v>
      </c>
      <c r="E232" s="239" t="s">
        <v>19</v>
      </c>
      <c r="F232" s="240" t="s">
        <v>897</v>
      </c>
      <c r="G232" s="237"/>
      <c r="H232" s="241">
        <v>131.40000000000001</v>
      </c>
      <c r="I232" s="242"/>
      <c r="J232" s="237"/>
      <c r="K232" s="237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322</v>
      </c>
      <c r="AU232" s="247" t="s">
        <v>80</v>
      </c>
      <c r="AV232" s="13" t="s">
        <v>80</v>
      </c>
      <c r="AW232" s="13" t="s">
        <v>32</v>
      </c>
      <c r="AX232" s="13" t="s">
        <v>70</v>
      </c>
      <c r="AY232" s="247" t="s">
        <v>154</v>
      </c>
    </row>
    <row r="233" s="13" customFormat="1">
      <c r="A233" s="13"/>
      <c r="B233" s="236"/>
      <c r="C233" s="237"/>
      <c r="D233" s="238" t="s">
        <v>322</v>
      </c>
      <c r="E233" s="239" t="s">
        <v>19</v>
      </c>
      <c r="F233" s="240" t="s">
        <v>898</v>
      </c>
      <c r="G233" s="237"/>
      <c r="H233" s="241">
        <v>39</v>
      </c>
      <c r="I233" s="242"/>
      <c r="J233" s="237"/>
      <c r="K233" s="237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322</v>
      </c>
      <c r="AU233" s="247" t="s">
        <v>80</v>
      </c>
      <c r="AV233" s="13" t="s">
        <v>80</v>
      </c>
      <c r="AW233" s="13" t="s">
        <v>32</v>
      </c>
      <c r="AX233" s="13" t="s">
        <v>70</v>
      </c>
      <c r="AY233" s="247" t="s">
        <v>154</v>
      </c>
    </row>
    <row r="234" s="13" customFormat="1">
      <c r="A234" s="13"/>
      <c r="B234" s="236"/>
      <c r="C234" s="237"/>
      <c r="D234" s="238" t="s">
        <v>322</v>
      </c>
      <c r="E234" s="239" t="s">
        <v>19</v>
      </c>
      <c r="F234" s="240" t="s">
        <v>899</v>
      </c>
      <c r="G234" s="237"/>
      <c r="H234" s="241">
        <v>71</v>
      </c>
      <c r="I234" s="242"/>
      <c r="J234" s="237"/>
      <c r="K234" s="237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322</v>
      </c>
      <c r="AU234" s="247" t="s">
        <v>80</v>
      </c>
      <c r="AV234" s="13" t="s">
        <v>80</v>
      </c>
      <c r="AW234" s="13" t="s">
        <v>32</v>
      </c>
      <c r="AX234" s="13" t="s">
        <v>70</v>
      </c>
      <c r="AY234" s="247" t="s">
        <v>154</v>
      </c>
    </row>
    <row r="235" s="14" customFormat="1">
      <c r="A235" s="14"/>
      <c r="B235" s="248"/>
      <c r="C235" s="249"/>
      <c r="D235" s="238" t="s">
        <v>322</v>
      </c>
      <c r="E235" s="250" t="s">
        <v>19</v>
      </c>
      <c r="F235" s="251" t="s">
        <v>325</v>
      </c>
      <c r="G235" s="249"/>
      <c r="H235" s="252">
        <v>241.40000000000001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322</v>
      </c>
      <c r="AU235" s="258" t="s">
        <v>80</v>
      </c>
      <c r="AV235" s="14" t="s">
        <v>168</v>
      </c>
      <c r="AW235" s="14" t="s">
        <v>32</v>
      </c>
      <c r="AX235" s="14" t="s">
        <v>78</v>
      </c>
      <c r="AY235" s="258" t="s">
        <v>154</v>
      </c>
    </row>
    <row r="236" s="2" customFormat="1" ht="16.5" customHeight="1">
      <c r="A236" s="39"/>
      <c r="B236" s="40"/>
      <c r="C236" s="206" t="s">
        <v>458</v>
      </c>
      <c r="D236" s="206" t="s">
        <v>155</v>
      </c>
      <c r="E236" s="207" t="s">
        <v>441</v>
      </c>
      <c r="F236" s="208" t="s">
        <v>442</v>
      </c>
      <c r="G236" s="209" t="s">
        <v>443</v>
      </c>
      <c r="H236" s="210">
        <v>21</v>
      </c>
      <c r="I236" s="211"/>
      <c r="J236" s="212">
        <f>ROUND(I236*H236,2)</f>
        <v>0</v>
      </c>
      <c r="K236" s="208" t="s">
        <v>300</v>
      </c>
      <c r="L236" s="45"/>
      <c r="M236" s="213" t="s">
        <v>19</v>
      </c>
      <c r="N236" s="214" t="s">
        <v>41</v>
      </c>
      <c r="O236" s="85"/>
      <c r="P236" s="215">
        <f>O236*H236</f>
        <v>0</v>
      </c>
      <c r="Q236" s="215">
        <v>0.010189999999999999</v>
      </c>
      <c r="R236" s="215">
        <f>Q236*H236</f>
        <v>0.21398999999999999</v>
      </c>
      <c r="S236" s="215">
        <v>0</v>
      </c>
      <c r="T236" s="21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7" t="s">
        <v>168</v>
      </c>
      <c r="AT236" s="217" t="s">
        <v>155</v>
      </c>
      <c r="AU236" s="217" t="s">
        <v>80</v>
      </c>
      <c r="AY236" s="18" t="s">
        <v>154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8" t="s">
        <v>78</v>
      </c>
      <c r="BK236" s="218">
        <f>ROUND(I236*H236,2)</f>
        <v>0</v>
      </c>
      <c r="BL236" s="18" t="s">
        <v>168</v>
      </c>
      <c r="BM236" s="217" t="s">
        <v>920</v>
      </c>
    </row>
    <row r="237" s="2" customFormat="1">
      <c r="A237" s="39"/>
      <c r="B237" s="40"/>
      <c r="C237" s="41"/>
      <c r="D237" s="231" t="s">
        <v>302</v>
      </c>
      <c r="E237" s="41"/>
      <c r="F237" s="232" t="s">
        <v>445</v>
      </c>
      <c r="G237" s="41"/>
      <c r="H237" s="41"/>
      <c r="I237" s="233"/>
      <c r="J237" s="41"/>
      <c r="K237" s="41"/>
      <c r="L237" s="45"/>
      <c r="M237" s="234"/>
      <c r="N237" s="23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302</v>
      </c>
      <c r="AU237" s="18" t="s">
        <v>80</v>
      </c>
    </row>
    <row r="238" s="2" customFormat="1" ht="16.5" customHeight="1">
      <c r="A238" s="39"/>
      <c r="B238" s="40"/>
      <c r="C238" s="259" t="s">
        <v>462</v>
      </c>
      <c r="D238" s="259" t="s">
        <v>381</v>
      </c>
      <c r="E238" s="260" t="s">
        <v>447</v>
      </c>
      <c r="F238" s="261" t="s">
        <v>448</v>
      </c>
      <c r="G238" s="262" t="s">
        <v>443</v>
      </c>
      <c r="H238" s="263">
        <v>6</v>
      </c>
      <c r="I238" s="264"/>
      <c r="J238" s="265">
        <f>ROUND(I238*H238,2)</f>
        <v>0</v>
      </c>
      <c r="K238" s="261" t="s">
        <v>300</v>
      </c>
      <c r="L238" s="266"/>
      <c r="M238" s="267" t="s">
        <v>19</v>
      </c>
      <c r="N238" s="268" t="s">
        <v>41</v>
      </c>
      <c r="O238" s="85"/>
      <c r="P238" s="215">
        <f>O238*H238</f>
        <v>0</v>
      </c>
      <c r="Q238" s="215">
        <v>0.254</v>
      </c>
      <c r="R238" s="215">
        <f>Q238*H238</f>
        <v>1.524</v>
      </c>
      <c r="S238" s="215">
        <v>0</v>
      </c>
      <c r="T238" s="21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7" t="s">
        <v>183</v>
      </c>
      <c r="AT238" s="217" t="s">
        <v>381</v>
      </c>
      <c r="AU238" s="217" t="s">
        <v>80</v>
      </c>
      <c r="AY238" s="18" t="s">
        <v>154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8" t="s">
        <v>78</v>
      </c>
      <c r="BK238" s="218">
        <f>ROUND(I238*H238,2)</f>
        <v>0</v>
      </c>
      <c r="BL238" s="18" t="s">
        <v>168</v>
      </c>
      <c r="BM238" s="217" t="s">
        <v>921</v>
      </c>
    </row>
    <row r="239" s="2" customFormat="1" ht="16.5" customHeight="1">
      <c r="A239" s="39"/>
      <c r="B239" s="40"/>
      <c r="C239" s="259" t="s">
        <v>466</v>
      </c>
      <c r="D239" s="259" t="s">
        <v>381</v>
      </c>
      <c r="E239" s="260" t="s">
        <v>451</v>
      </c>
      <c r="F239" s="261" t="s">
        <v>452</v>
      </c>
      <c r="G239" s="262" t="s">
        <v>443</v>
      </c>
      <c r="H239" s="263">
        <v>2</v>
      </c>
      <c r="I239" s="264"/>
      <c r="J239" s="265">
        <f>ROUND(I239*H239,2)</f>
        <v>0</v>
      </c>
      <c r="K239" s="261" t="s">
        <v>300</v>
      </c>
      <c r="L239" s="266"/>
      <c r="M239" s="267" t="s">
        <v>19</v>
      </c>
      <c r="N239" s="268" t="s">
        <v>41</v>
      </c>
      <c r="O239" s="85"/>
      <c r="P239" s="215">
        <f>O239*H239</f>
        <v>0</v>
      </c>
      <c r="Q239" s="215">
        <v>0.50600000000000001</v>
      </c>
      <c r="R239" s="215">
        <f>Q239*H239</f>
        <v>1.012</v>
      </c>
      <c r="S239" s="215">
        <v>0</v>
      </c>
      <c r="T239" s="21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7" t="s">
        <v>183</v>
      </c>
      <c r="AT239" s="217" t="s">
        <v>381</v>
      </c>
      <c r="AU239" s="217" t="s">
        <v>80</v>
      </c>
      <c r="AY239" s="18" t="s">
        <v>154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8" t="s">
        <v>78</v>
      </c>
      <c r="BK239" s="218">
        <f>ROUND(I239*H239,2)</f>
        <v>0</v>
      </c>
      <c r="BL239" s="18" t="s">
        <v>168</v>
      </c>
      <c r="BM239" s="217" t="s">
        <v>922</v>
      </c>
    </row>
    <row r="240" s="2" customFormat="1" ht="16.5" customHeight="1">
      <c r="A240" s="39"/>
      <c r="B240" s="40"/>
      <c r="C240" s="259" t="s">
        <v>470</v>
      </c>
      <c r="D240" s="259" t="s">
        <v>381</v>
      </c>
      <c r="E240" s="260" t="s">
        <v>923</v>
      </c>
      <c r="F240" s="261" t="s">
        <v>924</v>
      </c>
      <c r="G240" s="262" t="s">
        <v>443</v>
      </c>
      <c r="H240" s="263">
        <v>1</v>
      </c>
      <c r="I240" s="264"/>
      <c r="J240" s="265">
        <f>ROUND(I240*H240,2)</f>
        <v>0</v>
      </c>
      <c r="K240" s="261" t="s">
        <v>300</v>
      </c>
      <c r="L240" s="266"/>
      <c r="M240" s="267" t="s">
        <v>19</v>
      </c>
      <c r="N240" s="268" t="s">
        <v>41</v>
      </c>
      <c r="O240" s="85"/>
      <c r="P240" s="215">
        <f>O240*H240</f>
        <v>0</v>
      </c>
      <c r="Q240" s="215">
        <v>1.0129999999999999</v>
      </c>
      <c r="R240" s="215">
        <f>Q240*H240</f>
        <v>1.0129999999999999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183</v>
      </c>
      <c r="AT240" s="217" t="s">
        <v>381</v>
      </c>
      <c r="AU240" s="217" t="s">
        <v>80</v>
      </c>
      <c r="AY240" s="18" t="s">
        <v>154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78</v>
      </c>
      <c r="BK240" s="218">
        <f>ROUND(I240*H240,2)</f>
        <v>0</v>
      </c>
      <c r="BL240" s="18" t="s">
        <v>168</v>
      </c>
      <c r="BM240" s="217" t="s">
        <v>925</v>
      </c>
    </row>
    <row r="241" s="2" customFormat="1" ht="16.5" customHeight="1">
      <c r="A241" s="39"/>
      <c r="B241" s="40"/>
      <c r="C241" s="259" t="s">
        <v>475</v>
      </c>
      <c r="D241" s="259" t="s">
        <v>381</v>
      </c>
      <c r="E241" s="260" t="s">
        <v>455</v>
      </c>
      <c r="F241" s="261" t="s">
        <v>456</v>
      </c>
      <c r="G241" s="262" t="s">
        <v>443</v>
      </c>
      <c r="H241" s="263">
        <v>3</v>
      </c>
      <c r="I241" s="264"/>
      <c r="J241" s="265">
        <f>ROUND(I241*H241,2)</f>
        <v>0</v>
      </c>
      <c r="K241" s="261" t="s">
        <v>300</v>
      </c>
      <c r="L241" s="266"/>
      <c r="M241" s="267" t="s">
        <v>19</v>
      </c>
      <c r="N241" s="268" t="s">
        <v>41</v>
      </c>
      <c r="O241" s="85"/>
      <c r="P241" s="215">
        <f>O241*H241</f>
        <v>0</v>
      </c>
      <c r="Q241" s="215">
        <v>0.040000000000000001</v>
      </c>
      <c r="R241" s="215">
        <f>Q241*H241</f>
        <v>0.12</v>
      </c>
      <c r="S241" s="215">
        <v>0</v>
      </c>
      <c r="T241" s="21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7" t="s">
        <v>183</v>
      </c>
      <c r="AT241" s="217" t="s">
        <v>381</v>
      </c>
      <c r="AU241" s="217" t="s">
        <v>80</v>
      </c>
      <c r="AY241" s="18" t="s">
        <v>154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8" t="s">
        <v>78</v>
      </c>
      <c r="BK241" s="218">
        <f>ROUND(I241*H241,2)</f>
        <v>0</v>
      </c>
      <c r="BL241" s="18" t="s">
        <v>168</v>
      </c>
      <c r="BM241" s="217" t="s">
        <v>926</v>
      </c>
    </row>
    <row r="242" s="2" customFormat="1" ht="16.5" customHeight="1">
      <c r="A242" s="39"/>
      <c r="B242" s="40"/>
      <c r="C242" s="259" t="s">
        <v>479</v>
      </c>
      <c r="D242" s="259" t="s">
        <v>381</v>
      </c>
      <c r="E242" s="260" t="s">
        <v>927</v>
      </c>
      <c r="F242" s="261" t="s">
        <v>928</v>
      </c>
      <c r="G242" s="262" t="s">
        <v>443</v>
      </c>
      <c r="H242" s="263">
        <v>3</v>
      </c>
      <c r="I242" s="264"/>
      <c r="J242" s="265">
        <f>ROUND(I242*H242,2)</f>
        <v>0</v>
      </c>
      <c r="K242" s="261" t="s">
        <v>300</v>
      </c>
      <c r="L242" s="266"/>
      <c r="M242" s="267" t="s">
        <v>19</v>
      </c>
      <c r="N242" s="268" t="s">
        <v>41</v>
      </c>
      <c r="O242" s="85"/>
      <c r="P242" s="215">
        <f>O242*H242</f>
        <v>0</v>
      </c>
      <c r="Q242" s="215">
        <v>0.050999999999999997</v>
      </c>
      <c r="R242" s="215">
        <f>Q242*H242</f>
        <v>0.153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183</v>
      </c>
      <c r="AT242" s="217" t="s">
        <v>381</v>
      </c>
      <c r="AU242" s="217" t="s">
        <v>80</v>
      </c>
      <c r="AY242" s="18" t="s">
        <v>154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78</v>
      </c>
      <c r="BK242" s="218">
        <f>ROUND(I242*H242,2)</f>
        <v>0</v>
      </c>
      <c r="BL242" s="18" t="s">
        <v>168</v>
      </c>
      <c r="BM242" s="217" t="s">
        <v>929</v>
      </c>
    </row>
    <row r="243" s="2" customFormat="1" ht="16.5" customHeight="1">
      <c r="A243" s="39"/>
      <c r="B243" s="40"/>
      <c r="C243" s="259" t="s">
        <v>484</v>
      </c>
      <c r="D243" s="259" t="s">
        <v>381</v>
      </c>
      <c r="E243" s="260" t="s">
        <v>459</v>
      </c>
      <c r="F243" s="261" t="s">
        <v>460</v>
      </c>
      <c r="G243" s="262" t="s">
        <v>443</v>
      </c>
      <c r="H243" s="263">
        <v>6</v>
      </c>
      <c r="I243" s="264"/>
      <c r="J243" s="265">
        <f>ROUND(I243*H243,2)</f>
        <v>0</v>
      </c>
      <c r="K243" s="261" t="s">
        <v>300</v>
      </c>
      <c r="L243" s="266"/>
      <c r="M243" s="267" t="s">
        <v>19</v>
      </c>
      <c r="N243" s="268" t="s">
        <v>41</v>
      </c>
      <c r="O243" s="85"/>
      <c r="P243" s="215">
        <f>O243*H243</f>
        <v>0</v>
      </c>
      <c r="Q243" s="215">
        <v>0.068000000000000005</v>
      </c>
      <c r="R243" s="215">
        <f>Q243*H243</f>
        <v>0.40800000000000003</v>
      </c>
      <c r="S243" s="215">
        <v>0</v>
      </c>
      <c r="T243" s="21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7" t="s">
        <v>183</v>
      </c>
      <c r="AT243" s="217" t="s">
        <v>381</v>
      </c>
      <c r="AU243" s="217" t="s">
        <v>80</v>
      </c>
      <c r="AY243" s="18" t="s">
        <v>154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78</v>
      </c>
      <c r="BK243" s="218">
        <f>ROUND(I243*H243,2)</f>
        <v>0</v>
      </c>
      <c r="BL243" s="18" t="s">
        <v>168</v>
      </c>
      <c r="BM243" s="217" t="s">
        <v>930</v>
      </c>
    </row>
    <row r="244" s="2" customFormat="1" ht="16.5" customHeight="1">
      <c r="A244" s="39"/>
      <c r="B244" s="40"/>
      <c r="C244" s="259" t="s">
        <v>488</v>
      </c>
      <c r="D244" s="259" t="s">
        <v>381</v>
      </c>
      <c r="E244" s="260" t="s">
        <v>467</v>
      </c>
      <c r="F244" s="261" t="s">
        <v>468</v>
      </c>
      <c r="G244" s="262" t="s">
        <v>443</v>
      </c>
      <c r="H244" s="263">
        <v>17</v>
      </c>
      <c r="I244" s="264"/>
      <c r="J244" s="265">
        <f>ROUND(I244*H244,2)</f>
        <v>0</v>
      </c>
      <c r="K244" s="261" t="s">
        <v>300</v>
      </c>
      <c r="L244" s="266"/>
      <c r="M244" s="267" t="s">
        <v>19</v>
      </c>
      <c r="N244" s="268" t="s">
        <v>41</v>
      </c>
      <c r="O244" s="85"/>
      <c r="P244" s="215">
        <f>O244*H244</f>
        <v>0</v>
      </c>
      <c r="Q244" s="215">
        <v>0.002</v>
      </c>
      <c r="R244" s="215">
        <f>Q244*H244</f>
        <v>0.034000000000000002</v>
      </c>
      <c r="S244" s="215">
        <v>0</v>
      </c>
      <c r="T244" s="21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7" t="s">
        <v>183</v>
      </c>
      <c r="AT244" s="217" t="s">
        <v>381</v>
      </c>
      <c r="AU244" s="217" t="s">
        <v>80</v>
      </c>
      <c r="AY244" s="18" t="s">
        <v>154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8" t="s">
        <v>78</v>
      </c>
      <c r="BK244" s="218">
        <f>ROUND(I244*H244,2)</f>
        <v>0</v>
      </c>
      <c r="BL244" s="18" t="s">
        <v>168</v>
      </c>
      <c r="BM244" s="217" t="s">
        <v>931</v>
      </c>
    </row>
    <row r="245" s="2" customFormat="1" ht="16.5" customHeight="1">
      <c r="A245" s="39"/>
      <c r="B245" s="40"/>
      <c r="C245" s="206" t="s">
        <v>492</v>
      </c>
      <c r="D245" s="206" t="s">
        <v>155</v>
      </c>
      <c r="E245" s="207" t="s">
        <v>471</v>
      </c>
      <c r="F245" s="208" t="s">
        <v>472</v>
      </c>
      <c r="G245" s="209" t="s">
        <v>443</v>
      </c>
      <c r="H245" s="210">
        <v>8</v>
      </c>
      <c r="I245" s="211"/>
      <c r="J245" s="212">
        <f>ROUND(I245*H245,2)</f>
        <v>0</v>
      </c>
      <c r="K245" s="208" t="s">
        <v>300</v>
      </c>
      <c r="L245" s="45"/>
      <c r="M245" s="213" t="s">
        <v>19</v>
      </c>
      <c r="N245" s="214" t="s">
        <v>41</v>
      </c>
      <c r="O245" s="85"/>
      <c r="P245" s="215">
        <f>O245*H245</f>
        <v>0</v>
      </c>
      <c r="Q245" s="215">
        <v>0.01248</v>
      </c>
      <c r="R245" s="215">
        <f>Q245*H245</f>
        <v>0.099839999999999998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168</v>
      </c>
      <c r="AT245" s="217" t="s">
        <v>155</v>
      </c>
      <c r="AU245" s="217" t="s">
        <v>80</v>
      </c>
      <c r="AY245" s="18" t="s">
        <v>154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78</v>
      </c>
      <c r="BK245" s="218">
        <f>ROUND(I245*H245,2)</f>
        <v>0</v>
      </c>
      <c r="BL245" s="18" t="s">
        <v>168</v>
      </c>
      <c r="BM245" s="217" t="s">
        <v>932</v>
      </c>
    </row>
    <row r="246" s="2" customFormat="1">
      <c r="A246" s="39"/>
      <c r="B246" s="40"/>
      <c r="C246" s="41"/>
      <c r="D246" s="231" t="s">
        <v>302</v>
      </c>
      <c r="E246" s="41"/>
      <c r="F246" s="232" t="s">
        <v>474</v>
      </c>
      <c r="G246" s="41"/>
      <c r="H246" s="41"/>
      <c r="I246" s="233"/>
      <c r="J246" s="41"/>
      <c r="K246" s="41"/>
      <c r="L246" s="45"/>
      <c r="M246" s="234"/>
      <c r="N246" s="23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302</v>
      </c>
      <c r="AU246" s="18" t="s">
        <v>80</v>
      </c>
    </row>
    <row r="247" s="2" customFormat="1" ht="16.5" customHeight="1">
      <c r="A247" s="39"/>
      <c r="B247" s="40"/>
      <c r="C247" s="259" t="s">
        <v>497</v>
      </c>
      <c r="D247" s="259" t="s">
        <v>381</v>
      </c>
      <c r="E247" s="260" t="s">
        <v>476</v>
      </c>
      <c r="F247" s="261" t="s">
        <v>477</v>
      </c>
      <c r="G247" s="262" t="s">
        <v>443</v>
      </c>
      <c r="H247" s="263">
        <v>7</v>
      </c>
      <c r="I247" s="264"/>
      <c r="J247" s="265">
        <f>ROUND(I247*H247,2)</f>
        <v>0</v>
      </c>
      <c r="K247" s="261" t="s">
        <v>300</v>
      </c>
      <c r="L247" s="266"/>
      <c r="M247" s="267" t="s">
        <v>19</v>
      </c>
      <c r="N247" s="268" t="s">
        <v>41</v>
      </c>
      <c r="O247" s="85"/>
      <c r="P247" s="215">
        <f>O247*H247</f>
        <v>0</v>
      </c>
      <c r="Q247" s="215">
        <v>0.54800000000000004</v>
      </c>
      <c r="R247" s="215">
        <f>Q247*H247</f>
        <v>3.8360000000000003</v>
      </c>
      <c r="S247" s="215">
        <v>0</v>
      </c>
      <c r="T247" s="21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7" t="s">
        <v>183</v>
      </c>
      <c r="AT247" s="217" t="s">
        <v>381</v>
      </c>
      <c r="AU247" s="217" t="s">
        <v>80</v>
      </c>
      <c r="AY247" s="18" t="s">
        <v>154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78</v>
      </c>
      <c r="BK247" s="218">
        <f>ROUND(I247*H247,2)</f>
        <v>0</v>
      </c>
      <c r="BL247" s="18" t="s">
        <v>168</v>
      </c>
      <c r="BM247" s="217" t="s">
        <v>933</v>
      </c>
    </row>
    <row r="248" s="2" customFormat="1" ht="16.5" customHeight="1">
      <c r="A248" s="39"/>
      <c r="B248" s="40"/>
      <c r="C248" s="259" t="s">
        <v>503</v>
      </c>
      <c r="D248" s="259" t="s">
        <v>381</v>
      </c>
      <c r="E248" s="260" t="s">
        <v>934</v>
      </c>
      <c r="F248" s="261" t="s">
        <v>935</v>
      </c>
      <c r="G248" s="262" t="s">
        <v>443</v>
      </c>
      <c r="H248" s="263">
        <v>1</v>
      </c>
      <c r="I248" s="264"/>
      <c r="J248" s="265">
        <f>ROUND(I248*H248,2)</f>
        <v>0</v>
      </c>
      <c r="K248" s="261" t="s">
        <v>300</v>
      </c>
      <c r="L248" s="266"/>
      <c r="M248" s="267" t="s">
        <v>19</v>
      </c>
      <c r="N248" s="268" t="s">
        <v>41</v>
      </c>
      <c r="O248" s="85"/>
      <c r="P248" s="215">
        <f>O248*H248</f>
        <v>0</v>
      </c>
      <c r="Q248" s="215">
        <v>0.44900000000000001</v>
      </c>
      <c r="R248" s="215">
        <f>Q248*H248</f>
        <v>0.44900000000000001</v>
      </c>
      <c r="S248" s="215">
        <v>0</v>
      </c>
      <c r="T248" s="21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7" t="s">
        <v>183</v>
      </c>
      <c r="AT248" s="217" t="s">
        <v>381</v>
      </c>
      <c r="AU248" s="217" t="s">
        <v>80</v>
      </c>
      <c r="AY248" s="18" t="s">
        <v>154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78</v>
      </c>
      <c r="BK248" s="218">
        <f>ROUND(I248*H248,2)</f>
        <v>0</v>
      </c>
      <c r="BL248" s="18" t="s">
        <v>168</v>
      </c>
      <c r="BM248" s="217" t="s">
        <v>936</v>
      </c>
    </row>
    <row r="249" s="2" customFormat="1" ht="16.5" customHeight="1">
      <c r="A249" s="39"/>
      <c r="B249" s="40"/>
      <c r="C249" s="206" t="s">
        <v>508</v>
      </c>
      <c r="D249" s="206" t="s">
        <v>155</v>
      </c>
      <c r="E249" s="207" t="s">
        <v>480</v>
      </c>
      <c r="F249" s="208" t="s">
        <v>481</v>
      </c>
      <c r="G249" s="209" t="s">
        <v>443</v>
      </c>
      <c r="H249" s="210">
        <v>8</v>
      </c>
      <c r="I249" s="211"/>
      <c r="J249" s="212">
        <f>ROUND(I249*H249,2)</f>
        <v>0</v>
      </c>
      <c r="K249" s="208" t="s">
        <v>300</v>
      </c>
      <c r="L249" s="45"/>
      <c r="M249" s="213" t="s">
        <v>19</v>
      </c>
      <c r="N249" s="214" t="s">
        <v>41</v>
      </c>
      <c r="O249" s="85"/>
      <c r="P249" s="215">
        <f>O249*H249</f>
        <v>0</v>
      </c>
      <c r="Q249" s="215">
        <v>0.028539999999999999</v>
      </c>
      <c r="R249" s="215">
        <f>Q249*H249</f>
        <v>0.22832</v>
      </c>
      <c r="S249" s="215">
        <v>0</v>
      </c>
      <c r="T249" s="21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7" t="s">
        <v>168</v>
      </c>
      <c r="AT249" s="217" t="s">
        <v>155</v>
      </c>
      <c r="AU249" s="217" t="s">
        <v>80</v>
      </c>
      <c r="AY249" s="18" t="s">
        <v>154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8" t="s">
        <v>78</v>
      </c>
      <c r="BK249" s="218">
        <f>ROUND(I249*H249,2)</f>
        <v>0</v>
      </c>
      <c r="BL249" s="18" t="s">
        <v>168</v>
      </c>
      <c r="BM249" s="217" t="s">
        <v>937</v>
      </c>
    </row>
    <row r="250" s="2" customFormat="1">
      <c r="A250" s="39"/>
      <c r="B250" s="40"/>
      <c r="C250" s="41"/>
      <c r="D250" s="231" t="s">
        <v>302</v>
      </c>
      <c r="E250" s="41"/>
      <c r="F250" s="232" t="s">
        <v>483</v>
      </c>
      <c r="G250" s="41"/>
      <c r="H250" s="41"/>
      <c r="I250" s="233"/>
      <c r="J250" s="41"/>
      <c r="K250" s="41"/>
      <c r="L250" s="45"/>
      <c r="M250" s="234"/>
      <c r="N250" s="235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302</v>
      </c>
      <c r="AU250" s="18" t="s">
        <v>80</v>
      </c>
    </row>
    <row r="251" s="2" customFormat="1" ht="16.5" customHeight="1">
      <c r="A251" s="39"/>
      <c r="B251" s="40"/>
      <c r="C251" s="259" t="s">
        <v>513</v>
      </c>
      <c r="D251" s="259" t="s">
        <v>381</v>
      </c>
      <c r="E251" s="260" t="s">
        <v>489</v>
      </c>
      <c r="F251" s="261" t="s">
        <v>490</v>
      </c>
      <c r="G251" s="262" t="s">
        <v>443</v>
      </c>
      <c r="H251" s="263">
        <v>8</v>
      </c>
      <c r="I251" s="264"/>
      <c r="J251" s="265">
        <f>ROUND(I251*H251,2)</f>
        <v>0</v>
      </c>
      <c r="K251" s="261" t="s">
        <v>300</v>
      </c>
      <c r="L251" s="266"/>
      <c r="M251" s="267" t="s">
        <v>19</v>
      </c>
      <c r="N251" s="268" t="s">
        <v>41</v>
      </c>
      <c r="O251" s="85"/>
      <c r="P251" s="215">
        <f>O251*H251</f>
        <v>0</v>
      </c>
      <c r="Q251" s="215">
        <v>2.1000000000000001</v>
      </c>
      <c r="R251" s="215">
        <f>Q251*H251</f>
        <v>16.800000000000001</v>
      </c>
      <c r="S251" s="215">
        <v>0</v>
      </c>
      <c r="T251" s="21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7" t="s">
        <v>183</v>
      </c>
      <c r="AT251" s="217" t="s">
        <v>381</v>
      </c>
      <c r="AU251" s="217" t="s">
        <v>80</v>
      </c>
      <c r="AY251" s="18" t="s">
        <v>154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8" t="s">
        <v>78</v>
      </c>
      <c r="BK251" s="218">
        <f>ROUND(I251*H251,2)</f>
        <v>0</v>
      </c>
      <c r="BL251" s="18" t="s">
        <v>168</v>
      </c>
      <c r="BM251" s="217" t="s">
        <v>938</v>
      </c>
    </row>
    <row r="252" s="2" customFormat="1" ht="24.15" customHeight="1">
      <c r="A252" s="39"/>
      <c r="B252" s="40"/>
      <c r="C252" s="206" t="s">
        <v>519</v>
      </c>
      <c r="D252" s="206" t="s">
        <v>155</v>
      </c>
      <c r="E252" s="207" t="s">
        <v>493</v>
      </c>
      <c r="F252" s="208" t="s">
        <v>494</v>
      </c>
      <c r="G252" s="209" t="s">
        <v>443</v>
      </c>
      <c r="H252" s="210">
        <v>8</v>
      </c>
      <c r="I252" s="211"/>
      <c r="J252" s="212">
        <f>ROUND(I252*H252,2)</f>
        <v>0</v>
      </c>
      <c r="K252" s="208" t="s">
        <v>300</v>
      </c>
      <c r="L252" s="45"/>
      <c r="M252" s="213" t="s">
        <v>19</v>
      </c>
      <c r="N252" s="214" t="s">
        <v>41</v>
      </c>
      <c r="O252" s="85"/>
      <c r="P252" s="215">
        <f>O252*H252</f>
        <v>0</v>
      </c>
      <c r="Q252" s="215">
        <v>0.089999999999999997</v>
      </c>
      <c r="R252" s="215">
        <f>Q252*H252</f>
        <v>0.71999999999999997</v>
      </c>
      <c r="S252" s="215">
        <v>0</v>
      </c>
      <c r="T252" s="21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7" t="s">
        <v>168</v>
      </c>
      <c r="AT252" s="217" t="s">
        <v>155</v>
      </c>
      <c r="AU252" s="217" t="s">
        <v>80</v>
      </c>
      <c r="AY252" s="18" t="s">
        <v>154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78</v>
      </c>
      <c r="BK252" s="218">
        <f>ROUND(I252*H252,2)</f>
        <v>0</v>
      </c>
      <c r="BL252" s="18" t="s">
        <v>168</v>
      </c>
      <c r="BM252" s="217" t="s">
        <v>939</v>
      </c>
    </row>
    <row r="253" s="2" customFormat="1">
      <c r="A253" s="39"/>
      <c r="B253" s="40"/>
      <c r="C253" s="41"/>
      <c r="D253" s="231" t="s">
        <v>302</v>
      </c>
      <c r="E253" s="41"/>
      <c r="F253" s="232" t="s">
        <v>496</v>
      </c>
      <c r="G253" s="41"/>
      <c r="H253" s="41"/>
      <c r="I253" s="233"/>
      <c r="J253" s="41"/>
      <c r="K253" s="41"/>
      <c r="L253" s="45"/>
      <c r="M253" s="234"/>
      <c r="N253" s="23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302</v>
      </c>
      <c r="AU253" s="18" t="s">
        <v>80</v>
      </c>
    </row>
    <row r="254" s="2" customFormat="1" ht="16.5" customHeight="1">
      <c r="A254" s="39"/>
      <c r="B254" s="40"/>
      <c r="C254" s="259" t="s">
        <v>526</v>
      </c>
      <c r="D254" s="259" t="s">
        <v>381</v>
      </c>
      <c r="E254" s="260" t="s">
        <v>498</v>
      </c>
      <c r="F254" s="261" t="s">
        <v>499</v>
      </c>
      <c r="G254" s="262" t="s">
        <v>443</v>
      </c>
      <c r="H254" s="263">
        <v>8</v>
      </c>
      <c r="I254" s="264"/>
      <c r="J254" s="265">
        <f>ROUND(I254*H254,2)</f>
        <v>0</v>
      </c>
      <c r="K254" s="261" t="s">
        <v>300</v>
      </c>
      <c r="L254" s="266"/>
      <c r="M254" s="267" t="s">
        <v>19</v>
      </c>
      <c r="N254" s="268" t="s">
        <v>41</v>
      </c>
      <c r="O254" s="85"/>
      <c r="P254" s="215">
        <f>O254*H254</f>
        <v>0</v>
      </c>
      <c r="Q254" s="215">
        <v>0.056300000000000003</v>
      </c>
      <c r="R254" s="215">
        <f>Q254*H254</f>
        <v>0.45040000000000002</v>
      </c>
      <c r="S254" s="215">
        <v>0</v>
      </c>
      <c r="T254" s="21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7" t="s">
        <v>183</v>
      </c>
      <c r="AT254" s="217" t="s">
        <v>381</v>
      </c>
      <c r="AU254" s="217" t="s">
        <v>80</v>
      </c>
      <c r="AY254" s="18" t="s">
        <v>154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78</v>
      </c>
      <c r="BK254" s="218">
        <f>ROUND(I254*H254,2)</f>
        <v>0</v>
      </c>
      <c r="BL254" s="18" t="s">
        <v>168</v>
      </c>
      <c r="BM254" s="217" t="s">
        <v>940</v>
      </c>
    </row>
    <row r="255" s="2" customFormat="1" ht="16.5" customHeight="1">
      <c r="A255" s="39"/>
      <c r="B255" s="40"/>
      <c r="C255" s="259" t="s">
        <v>716</v>
      </c>
      <c r="D255" s="259" t="s">
        <v>381</v>
      </c>
      <c r="E255" s="260" t="s">
        <v>941</v>
      </c>
      <c r="F255" s="261" t="s">
        <v>942</v>
      </c>
      <c r="G255" s="262" t="s">
        <v>943</v>
      </c>
      <c r="H255" s="263">
        <v>1</v>
      </c>
      <c r="I255" s="264"/>
      <c r="J255" s="265">
        <f>ROUND(I255*H255,2)</f>
        <v>0</v>
      </c>
      <c r="K255" s="261" t="s">
        <v>19</v>
      </c>
      <c r="L255" s="266"/>
      <c r="M255" s="267" t="s">
        <v>19</v>
      </c>
      <c r="N255" s="268" t="s">
        <v>41</v>
      </c>
      <c r="O255" s="85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7" t="s">
        <v>183</v>
      </c>
      <c r="AT255" s="217" t="s">
        <v>381</v>
      </c>
      <c r="AU255" s="217" t="s">
        <v>80</v>
      </c>
      <c r="AY255" s="18" t="s">
        <v>154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78</v>
      </c>
      <c r="BK255" s="218">
        <f>ROUND(I255*H255,2)</f>
        <v>0</v>
      </c>
      <c r="BL255" s="18" t="s">
        <v>168</v>
      </c>
      <c r="BM255" s="217" t="s">
        <v>944</v>
      </c>
    </row>
    <row r="256" s="11" customFormat="1" ht="22.8" customHeight="1">
      <c r="A256" s="11"/>
      <c r="B256" s="192"/>
      <c r="C256" s="193"/>
      <c r="D256" s="194" t="s">
        <v>69</v>
      </c>
      <c r="E256" s="229" t="s">
        <v>524</v>
      </c>
      <c r="F256" s="229" t="s">
        <v>525</v>
      </c>
      <c r="G256" s="193"/>
      <c r="H256" s="193"/>
      <c r="I256" s="196"/>
      <c r="J256" s="230">
        <f>BK256</f>
        <v>0</v>
      </c>
      <c r="K256" s="193"/>
      <c r="L256" s="198"/>
      <c r="M256" s="199"/>
      <c r="N256" s="200"/>
      <c r="O256" s="200"/>
      <c r="P256" s="201">
        <f>SUM(P257:P258)</f>
        <v>0</v>
      </c>
      <c r="Q256" s="200"/>
      <c r="R256" s="201">
        <f>SUM(R257:R258)</f>
        <v>0</v>
      </c>
      <c r="S256" s="200"/>
      <c r="T256" s="202">
        <f>SUM(T257:T258)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203" t="s">
        <v>78</v>
      </c>
      <c r="AT256" s="204" t="s">
        <v>69</v>
      </c>
      <c r="AU256" s="204" t="s">
        <v>78</v>
      </c>
      <c r="AY256" s="203" t="s">
        <v>154</v>
      </c>
      <c r="BK256" s="205">
        <f>SUM(BK257:BK258)</f>
        <v>0</v>
      </c>
    </row>
    <row r="257" s="2" customFormat="1" ht="24.15" customHeight="1">
      <c r="A257" s="39"/>
      <c r="B257" s="40"/>
      <c r="C257" s="206" t="s">
        <v>720</v>
      </c>
      <c r="D257" s="206" t="s">
        <v>155</v>
      </c>
      <c r="E257" s="207" t="s">
        <v>527</v>
      </c>
      <c r="F257" s="208" t="s">
        <v>528</v>
      </c>
      <c r="G257" s="209" t="s">
        <v>384</v>
      </c>
      <c r="H257" s="210">
        <v>208.95699999999999</v>
      </c>
      <c r="I257" s="211"/>
      <c r="J257" s="212">
        <f>ROUND(I257*H257,2)</f>
        <v>0</v>
      </c>
      <c r="K257" s="208" t="s">
        <v>300</v>
      </c>
      <c r="L257" s="45"/>
      <c r="M257" s="213" t="s">
        <v>19</v>
      </c>
      <c r="N257" s="214" t="s">
        <v>41</v>
      </c>
      <c r="O257" s="85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7" t="s">
        <v>168</v>
      </c>
      <c r="AT257" s="217" t="s">
        <v>155</v>
      </c>
      <c r="AU257" s="217" t="s">
        <v>80</v>
      </c>
      <c r="AY257" s="18" t="s">
        <v>154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78</v>
      </c>
      <c r="BK257" s="218">
        <f>ROUND(I257*H257,2)</f>
        <v>0</v>
      </c>
      <c r="BL257" s="18" t="s">
        <v>168</v>
      </c>
      <c r="BM257" s="217" t="s">
        <v>945</v>
      </c>
    </row>
    <row r="258" s="2" customFormat="1">
      <c r="A258" s="39"/>
      <c r="B258" s="40"/>
      <c r="C258" s="41"/>
      <c r="D258" s="231" t="s">
        <v>302</v>
      </c>
      <c r="E258" s="41"/>
      <c r="F258" s="232" t="s">
        <v>530</v>
      </c>
      <c r="G258" s="41"/>
      <c r="H258" s="41"/>
      <c r="I258" s="233"/>
      <c r="J258" s="41"/>
      <c r="K258" s="41"/>
      <c r="L258" s="45"/>
      <c r="M258" s="269"/>
      <c r="N258" s="270"/>
      <c r="O258" s="221"/>
      <c r="P258" s="221"/>
      <c r="Q258" s="221"/>
      <c r="R258" s="221"/>
      <c r="S258" s="221"/>
      <c r="T258" s="271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302</v>
      </c>
      <c r="AU258" s="18" t="s">
        <v>80</v>
      </c>
    </row>
    <row r="259" s="2" customFormat="1" ht="6.96" customHeight="1">
      <c r="A259" s="39"/>
      <c r="B259" s="60"/>
      <c r="C259" s="61"/>
      <c r="D259" s="61"/>
      <c r="E259" s="61"/>
      <c r="F259" s="61"/>
      <c r="G259" s="61"/>
      <c r="H259" s="61"/>
      <c r="I259" s="61"/>
      <c r="J259" s="61"/>
      <c r="K259" s="61"/>
      <c r="L259" s="45"/>
      <c r="M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</row>
  </sheetData>
  <sheetProtection sheet="1" autoFilter="0" formatColumns="0" formatRows="0" objects="1" scenarios="1" spinCount="100000" saltValue="X0AwQBG2fSU4rXZ+ZcluyOXdYDvkfvyYJILZMTqUxvD697f78GWUikBd8gMYal7a6EZV+gnuU2ks5OCkyg41Tg==" hashValue="5g0qwxmWap4Zac3eKH+D/o3W2nFFPd7ji2vtrp9T0Y5+3ovs/qfmHfzgV2sqWz8RRqDQtC/p3fBqDVcfKCx5FQ==" algorithmName="SHA-512" password="CC35"/>
  <autoFilter ref="C90:K2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2/132254205"/>
    <hyperlink ref="F101" r:id="rId2" display="https://podminky.urs.cz/item/CS_URS_2025_02/132354205"/>
    <hyperlink ref="F107" r:id="rId3" display="https://podminky.urs.cz/item/CS_URS_2025_02/132454205"/>
    <hyperlink ref="F113" r:id="rId4" display="https://podminky.urs.cz/item/CS_URS_2025_02/132554205"/>
    <hyperlink ref="F119" r:id="rId5" display="https://podminky.urs.cz/item/CS_URS_2025_02/151101102"/>
    <hyperlink ref="F125" r:id="rId6" display="https://podminky.urs.cz/item/CS_URS_2025_02/151101112"/>
    <hyperlink ref="F131" r:id="rId7" display="https://podminky.urs.cz/item/CS_URS_2025_02/162351123"/>
    <hyperlink ref="F137" r:id="rId8" display="https://podminky.urs.cz/item/CS_URS_2025_02/162751157"/>
    <hyperlink ref="F143" r:id="rId9" display="https://podminky.urs.cz/item/CS_URS_2025_02/167151112"/>
    <hyperlink ref="F149" r:id="rId10" display="https://podminky.urs.cz/item/CS_URS_2025_02/171201201"/>
    <hyperlink ref="F155" r:id="rId11" display="https://podminky.urs.cz/item/CS_URS_2025_02/174151101"/>
    <hyperlink ref="F161" r:id="rId12" display="https://podminky.urs.cz/item/CS_URS_2025_02/175151101"/>
    <hyperlink ref="F172" r:id="rId13" display="https://podminky.urs.cz/item/CS_URS_2025_02/181951116"/>
    <hyperlink ref="F179" r:id="rId14" display="https://podminky.urs.cz/item/CS_URS_2025_02/380326232"/>
    <hyperlink ref="F182" r:id="rId15" display="https://podminky.urs.cz/item/CS_URS_2025_02/380356231"/>
    <hyperlink ref="F185" r:id="rId16" display="https://podminky.urs.cz/item/CS_URS_2025_02/380356232"/>
    <hyperlink ref="F188" r:id="rId17" display="https://podminky.urs.cz/item/CS_URS_2025_02/380361011"/>
    <hyperlink ref="F192" r:id="rId18" display="https://podminky.urs.cz/item/CS_URS_2025_02/451573111"/>
    <hyperlink ref="F198" r:id="rId19" display="https://podminky.urs.cz/item/CS_URS_2025_02/452311161"/>
    <hyperlink ref="F201" r:id="rId20" display="https://podminky.urs.cz/item/CS_URS_2025_02/452351111"/>
    <hyperlink ref="F204" r:id="rId21" display="https://podminky.urs.cz/item/CS_URS_2025_02/452351112"/>
    <hyperlink ref="F208" r:id="rId22" display="https://podminky.urs.cz/item/CS_URS_2025_02/871313123"/>
    <hyperlink ref="F211" r:id="rId23" display="https://podminky.urs.cz/item/CS_URS_2025_02/871373123"/>
    <hyperlink ref="F224" r:id="rId24" display="https://podminky.urs.cz/item/CS_URS_2025_02/877310310"/>
    <hyperlink ref="F229" r:id="rId25" display="https://podminky.urs.cz/item/CS_URS_2025_02/892372111"/>
    <hyperlink ref="F231" r:id="rId26" display="https://podminky.urs.cz/item/CS_URS_2025_02/892381111"/>
    <hyperlink ref="F237" r:id="rId27" display="https://podminky.urs.cz/item/CS_URS_2025_02/894411311"/>
    <hyperlink ref="F246" r:id="rId28" display="https://podminky.urs.cz/item/CS_URS_2025_02/894412411"/>
    <hyperlink ref="F250" r:id="rId29" display="https://podminky.urs.cz/item/CS_URS_2025_02/894414111"/>
    <hyperlink ref="F253" r:id="rId30" display="https://podminky.urs.cz/item/CS_URS_2025_02/899104112"/>
    <hyperlink ref="F258" r:id="rId31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1" customFormat="1" ht="12" customHeight="1">
      <c r="B8" s="21"/>
      <c r="D8" s="143" t="s">
        <v>131</v>
      </c>
      <c r="L8" s="21"/>
    </row>
    <row r="9" s="2" customFormat="1" ht="16.5" customHeight="1">
      <c r="A9" s="39"/>
      <c r="B9" s="45"/>
      <c r="C9" s="39"/>
      <c r="D9" s="39"/>
      <c r="E9" s="144" t="s">
        <v>829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285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946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28. 8. 2025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33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</v>
      </c>
      <c r="F26" s="39"/>
      <c r="G26" s="39"/>
      <c r="H26" s="39"/>
      <c r="I26" s="143" t="s">
        <v>28</v>
      </c>
      <c r="J26" s="134" t="s">
        <v>287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34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3" t="s">
        <v>41</v>
      </c>
      <c r="F35" s="157">
        <f>ROUND((SUM(BE90:BE229)),  2)</f>
        <v>0</v>
      </c>
      <c r="G35" s="39"/>
      <c r="H35" s="39"/>
      <c r="I35" s="158">
        <v>0.20999999999999999</v>
      </c>
      <c r="J35" s="157">
        <f>ROUND(((SUM(BE90:BE229))*I35),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42</v>
      </c>
      <c r="F36" s="157">
        <f>ROUND((SUM(BF90:BF229)),  2)</f>
        <v>0</v>
      </c>
      <c r="G36" s="39"/>
      <c r="H36" s="39"/>
      <c r="I36" s="158">
        <v>0.12</v>
      </c>
      <c r="J36" s="157">
        <f>ROUND(((SUM(BF90:BF229))*I36),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43</v>
      </c>
      <c r="F37" s="157">
        <f>ROUND((SUM(BG90:BG229)),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44</v>
      </c>
      <c r="F38" s="157">
        <f>ROUND((SUM(BH90:BH229)),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45</v>
      </c>
      <c r="F39" s="157">
        <f>ROUND((SUM(BI90:BI229)),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Ořechov - inženýrské sítě pro zástavbu RD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829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285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03.2 - Vsakovací objekt VO1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Ořechov</v>
      </c>
      <c r="G56" s="41"/>
      <c r="H56" s="41"/>
      <c r="I56" s="33" t="s">
        <v>23</v>
      </c>
      <c r="J56" s="73" t="str">
        <f>IF(J14="","",J14)</f>
        <v>28. 8. 2025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/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68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s="9" customFormat="1" ht="24.96" customHeight="1">
      <c r="A64" s="9"/>
      <c r="B64" s="175"/>
      <c r="C64" s="176"/>
      <c r="D64" s="177" t="s">
        <v>288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289</v>
      </c>
      <c r="E65" s="226"/>
      <c r="F65" s="226"/>
      <c r="G65" s="226"/>
      <c r="H65" s="226"/>
      <c r="I65" s="226"/>
      <c r="J65" s="227">
        <f>J92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532</v>
      </c>
      <c r="E66" s="226"/>
      <c r="F66" s="226"/>
      <c r="G66" s="226"/>
      <c r="H66" s="226"/>
      <c r="I66" s="226"/>
      <c r="J66" s="227">
        <f>J166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4"/>
      <c r="C67" s="126"/>
      <c r="D67" s="225" t="s">
        <v>291</v>
      </c>
      <c r="E67" s="226"/>
      <c r="F67" s="226"/>
      <c r="G67" s="226"/>
      <c r="H67" s="226"/>
      <c r="I67" s="226"/>
      <c r="J67" s="227">
        <f>J189</f>
        <v>0</v>
      </c>
      <c r="K67" s="126"/>
      <c r="L67" s="22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4"/>
      <c r="C68" s="126"/>
      <c r="D68" s="225" t="s">
        <v>293</v>
      </c>
      <c r="E68" s="226"/>
      <c r="F68" s="226"/>
      <c r="G68" s="226"/>
      <c r="H68" s="226"/>
      <c r="I68" s="226"/>
      <c r="J68" s="227">
        <f>J227</f>
        <v>0</v>
      </c>
      <c r="K68" s="126"/>
      <c r="L68" s="228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138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Ořechov - inženýrské sítě pro zástavbu RD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131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829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285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 03.2 - Vsakovací objekt VO1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Ořechov</v>
      </c>
      <c r="G84" s="41"/>
      <c r="H84" s="41"/>
      <c r="I84" s="33" t="s">
        <v>23</v>
      </c>
      <c r="J84" s="73" t="str">
        <f>IF(J14="","",J14)</f>
        <v>28. 8. 2025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 xml:space="preserve"> </v>
      </c>
      <c r="G86" s="41"/>
      <c r="H86" s="41"/>
      <c r="I86" s="33" t="s">
        <v>31</v>
      </c>
      <c r="J86" s="37" t="str">
        <f>E23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33</v>
      </c>
      <c r="J87" s="37" t="str">
        <f>E26</f>
        <v/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81"/>
      <c r="B89" s="182"/>
      <c r="C89" s="183" t="s">
        <v>139</v>
      </c>
      <c r="D89" s="184" t="s">
        <v>55</v>
      </c>
      <c r="E89" s="184" t="s">
        <v>51</v>
      </c>
      <c r="F89" s="184" t="s">
        <v>52</v>
      </c>
      <c r="G89" s="184" t="s">
        <v>140</v>
      </c>
      <c r="H89" s="184" t="s">
        <v>141</v>
      </c>
      <c r="I89" s="184" t="s">
        <v>142</v>
      </c>
      <c r="J89" s="184" t="s">
        <v>135</v>
      </c>
      <c r="K89" s="185" t="s">
        <v>143</v>
      </c>
      <c r="L89" s="186"/>
      <c r="M89" s="93" t="s">
        <v>19</v>
      </c>
      <c r="N89" s="94" t="s">
        <v>40</v>
      </c>
      <c r="O89" s="94" t="s">
        <v>144</v>
      </c>
      <c r="P89" s="94" t="s">
        <v>145</v>
      </c>
      <c r="Q89" s="94" t="s">
        <v>146</v>
      </c>
      <c r="R89" s="94" t="s">
        <v>147</v>
      </c>
      <c r="S89" s="94" t="s">
        <v>148</v>
      </c>
      <c r="T89" s="95" t="s">
        <v>149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39"/>
      <c r="B90" s="40"/>
      <c r="C90" s="100" t="s">
        <v>150</v>
      </c>
      <c r="D90" s="41"/>
      <c r="E90" s="41"/>
      <c r="F90" s="41"/>
      <c r="G90" s="41"/>
      <c r="H90" s="41"/>
      <c r="I90" s="41"/>
      <c r="J90" s="187">
        <f>BK90</f>
        <v>0</v>
      </c>
      <c r="K90" s="41"/>
      <c r="L90" s="45"/>
      <c r="M90" s="96"/>
      <c r="N90" s="188"/>
      <c r="O90" s="97"/>
      <c r="P90" s="189">
        <f>P91</f>
        <v>0</v>
      </c>
      <c r="Q90" s="97"/>
      <c r="R90" s="189">
        <f>R91</f>
        <v>284.98475671</v>
      </c>
      <c r="S90" s="97"/>
      <c r="T90" s="190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69</v>
      </c>
      <c r="AU90" s="18" t="s">
        <v>136</v>
      </c>
      <c r="BK90" s="191">
        <f>BK91</f>
        <v>0</v>
      </c>
    </row>
    <row r="91" s="11" customFormat="1" ht="25.92" customHeight="1">
      <c r="A91" s="11"/>
      <c r="B91" s="192"/>
      <c r="C91" s="193"/>
      <c r="D91" s="194" t="s">
        <v>69</v>
      </c>
      <c r="E91" s="195" t="s">
        <v>294</v>
      </c>
      <c r="F91" s="195" t="s">
        <v>295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P92+P166+P189+P227</f>
        <v>0</v>
      </c>
      <c r="Q91" s="200"/>
      <c r="R91" s="201">
        <f>R92+R166+R189+R227</f>
        <v>284.98475671</v>
      </c>
      <c r="S91" s="200"/>
      <c r="T91" s="202">
        <f>T92+T166+T189+T227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3" t="s">
        <v>78</v>
      </c>
      <c r="AT91" s="204" t="s">
        <v>69</v>
      </c>
      <c r="AU91" s="204" t="s">
        <v>70</v>
      </c>
      <c r="AY91" s="203" t="s">
        <v>154</v>
      </c>
      <c r="BK91" s="205">
        <f>BK92+BK166+BK189+BK227</f>
        <v>0</v>
      </c>
    </row>
    <row r="92" s="11" customFormat="1" ht="22.8" customHeight="1">
      <c r="A92" s="11"/>
      <c r="B92" s="192"/>
      <c r="C92" s="193"/>
      <c r="D92" s="194" t="s">
        <v>69</v>
      </c>
      <c r="E92" s="229" t="s">
        <v>78</v>
      </c>
      <c r="F92" s="229" t="s">
        <v>296</v>
      </c>
      <c r="G92" s="193"/>
      <c r="H92" s="193"/>
      <c r="I92" s="196"/>
      <c r="J92" s="230">
        <f>BK92</f>
        <v>0</v>
      </c>
      <c r="K92" s="193"/>
      <c r="L92" s="198"/>
      <c r="M92" s="199"/>
      <c r="N92" s="200"/>
      <c r="O92" s="200"/>
      <c r="P92" s="201">
        <f>SUM(P93:P165)</f>
        <v>0</v>
      </c>
      <c r="Q92" s="200"/>
      <c r="R92" s="201">
        <f>SUM(R93:R165)</f>
        <v>212.10351355</v>
      </c>
      <c r="S92" s="200"/>
      <c r="T92" s="202">
        <f>SUM(T93:T165)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3" t="s">
        <v>78</v>
      </c>
      <c r="AT92" s="204" t="s">
        <v>69</v>
      </c>
      <c r="AU92" s="204" t="s">
        <v>78</v>
      </c>
      <c r="AY92" s="203" t="s">
        <v>154</v>
      </c>
      <c r="BK92" s="205">
        <f>SUM(BK93:BK165)</f>
        <v>0</v>
      </c>
    </row>
    <row r="93" s="2" customFormat="1" ht="24.15" customHeight="1">
      <c r="A93" s="39"/>
      <c r="B93" s="40"/>
      <c r="C93" s="206" t="s">
        <v>78</v>
      </c>
      <c r="D93" s="206" t="s">
        <v>155</v>
      </c>
      <c r="E93" s="207" t="s">
        <v>947</v>
      </c>
      <c r="F93" s="208" t="s">
        <v>948</v>
      </c>
      <c r="G93" s="209" t="s">
        <v>319</v>
      </c>
      <c r="H93" s="210">
        <v>153.37799999999999</v>
      </c>
      <c r="I93" s="211"/>
      <c r="J93" s="212">
        <f>ROUND(I93*H93,2)</f>
        <v>0</v>
      </c>
      <c r="K93" s="208" t="s">
        <v>300</v>
      </c>
      <c r="L93" s="45"/>
      <c r="M93" s="213" t="s">
        <v>19</v>
      </c>
      <c r="N93" s="214" t="s">
        <v>41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168</v>
      </c>
      <c r="AT93" s="217" t="s">
        <v>155</v>
      </c>
      <c r="AU93" s="217" t="s">
        <v>80</v>
      </c>
      <c r="AY93" s="18" t="s">
        <v>154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78</v>
      </c>
      <c r="BK93" s="218">
        <f>ROUND(I93*H93,2)</f>
        <v>0</v>
      </c>
      <c r="BL93" s="18" t="s">
        <v>168</v>
      </c>
      <c r="BM93" s="217" t="s">
        <v>949</v>
      </c>
    </row>
    <row r="94" s="2" customFormat="1">
      <c r="A94" s="39"/>
      <c r="B94" s="40"/>
      <c r="C94" s="41"/>
      <c r="D94" s="231" t="s">
        <v>302</v>
      </c>
      <c r="E94" s="41"/>
      <c r="F94" s="232" t="s">
        <v>950</v>
      </c>
      <c r="G94" s="41"/>
      <c r="H94" s="41"/>
      <c r="I94" s="233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302</v>
      </c>
      <c r="AU94" s="18" t="s">
        <v>80</v>
      </c>
    </row>
    <row r="95" s="13" customFormat="1">
      <c r="A95" s="13"/>
      <c r="B95" s="236"/>
      <c r="C95" s="237"/>
      <c r="D95" s="238" t="s">
        <v>322</v>
      </c>
      <c r="E95" s="239" t="s">
        <v>19</v>
      </c>
      <c r="F95" s="240" t="s">
        <v>951</v>
      </c>
      <c r="G95" s="237"/>
      <c r="H95" s="241">
        <v>153.37799999999999</v>
      </c>
      <c r="I95" s="242"/>
      <c r="J95" s="237"/>
      <c r="K95" s="237"/>
      <c r="L95" s="243"/>
      <c r="M95" s="244"/>
      <c r="N95" s="245"/>
      <c r="O95" s="245"/>
      <c r="P95" s="245"/>
      <c r="Q95" s="245"/>
      <c r="R95" s="245"/>
      <c r="S95" s="245"/>
      <c r="T95" s="24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7" t="s">
        <v>322</v>
      </c>
      <c r="AU95" s="247" t="s">
        <v>80</v>
      </c>
      <c r="AV95" s="13" t="s">
        <v>80</v>
      </c>
      <c r="AW95" s="13" t="s">
        <v>32</v>
      </c>
      <c r="AX95" s="13" t="s">
        <v>78</v>
      </c>
      <c r="AY95" s="247" t="s">
        <v>154</v>
      </c>
    </row>
    <row r="96" s="2" customFormat="1" ht="24.15" customHeight="1">
      <c r="A96" s="39"/>
      <c r="B96" s="40"/>
      <c r="C96" s="206" t="s">
        <v>80</v>
      </c>
      <c r="D96" s="206" t="s">
        <v>155</v>
      </c>
      <c r="E96" s="207" t="s">
        <v>952</v>
      </c>
      <c r="F96" s="208" t="s">
        <v>953</v>
      </c>
      <c r="G96" s="209" t="s">
        <v>319</v>
      </c>
      <c r="H96" s="210">
        <v>102.252</v>
      </c>
      <c r="I96" s="211"/>
      <c r="J96" s="212">
        <f>ROUND(I96*H96,2)</f>
        <v>0</v>
      </c>
      <c r="K96" s="208" t="s">
        <v>300</v>
      </c>
      <c r="L96" s="45"/>
      <c r="M96" s="213" t="s">
        <v>19</v>
      </c>
      <c r="N96" s="214" t="s">
        <v>41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168</v>
      </c>
      <c r="AT96" s="217" t="s">
        <v>155</v>
      </c>
      <c r="AU96" s="217" t="s">
        <v>80</v>
      </c>
      <c r="AY96" s="18" t="s">
        <v>154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78</v>
      </c>
      <c r="BK96" s="218">
        <f>ROUND(I96*H96,2)</f>
        <v>0</v>
      </c>
      <c r="BL96" s="18" t="s">
        <v>168</v>
      </c>
      <c r="BM96" s="217" t="s">
        <v>954</v>
      </c>
    </row>
    <row r="97" s="2" customFormat="1">
      <c r="A97" s="39"/>
      <c r="B97" s="40"/>
      <c r="C97" s="41"/>
      <c r="D97" s="231" t="s">
        <v>302</v>
      </c>
      <c r="E97" s="41"/>
      <c r="F97" s="232" t="s">
        <v>955</v>
      </c>
      <c r="G97" s="41"/>
      <c r="H97" s="41"/>
      <c r="I97" s="233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302</v>
      </c>
      <c r="AU97" s="18" t="s">
        <v>80</v>
      </c>
    </row>
    <row r="98" s="13" customFormat="1">
      <c r="A98" s="13"/>
      <c r="B98" s="236"/>
      <c r="C98" s="237"/>
      <c r="D98" s="238" t="s">
        <v>322</v>
      </c>
      <c r="E98" s="239" t="s">
        <v>19</v>
      </c>
      <c r="F98" s="240" t="s">
        <v>956</v>
      </c>
      <c r="G98" s="237"/>
      <c r="H98" s="241">
        <v>102.252</v>
      </c>
      <c r="I98" s="242"/>
      <c r="J98" s="237"/>
      <c r="K98" s="237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322</v>
      </c>
      <c r="AU98" s="247" t="s">
        <v>80</v>
      </c>
      <c r="AV98" s="13" t="s">
        <v>80</v>
      </c>
      <c r="AW98" s="13" t="s">
        <v>32</v>
      </c>
      <c r="AX98" s="13" t="s">
        <v>78</v>
      </c>
      <c r="AY98" s="247" t="s">
        <v>154</v>
      </c>
    </row>
    <row r="99" s="2" customFormat="1" ht="24.15" customHeight="1">
      <c r="A99" s="39"/>
      <c r="B99" s="40"/>
      <c r="C99" s="206" t="s">
        <v>164</v>
      </c>
      <c r="D99" s="206" t="s">
        <v>155</v>
      </c>
      <c r="E99" s="207" t="s">
        <v>957</v>
      </c>
      <c r="F99" s="208" t="s">
        <v>958</v>
      </c>
      <c r="G99" s="209" t="s">
        <v>319</v>
      </c>
      <c r="H99" s="210">
        <v>102.252</v>
      </c>
      <c r="I99" s="211"/>
      <c r="J99" s="212">
        <f>ROUND(I99*H99,2)</f>
        <v>0</v>
      </c>
      <c r="K99" s="208" t="s">
        <v>300</v>
      </c>
      <c r="L99" s="45"/>
      <c r="M99" s="213" t="s">
        <v>19</v>
      </c>
      <c r="N99" s="214" t="s">
        <v>41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168</v>
      </c>
      <c r="AT99" s="217" t="s">
        <v>155</v>
      </c>
      <c r="AU99" s="217" t="s">
        <v>80</v>
      </c>
      <c r="AY99" s="18" t="s">
        <v>154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78</v>
      </c>
      <c r="BK99" s="218">
        <f>ROUND(I99*H99,2)</f>
        <v>0</v>
      </c>
      <c r="BL99" s="18" t="s">
        <v>168</v>
      </c>
      <c r="BM99" s="217" t="s">
        <v>959</v>
      </c>
    </row>
    <row r="100" s="2" customFormat="1">
      <c r="A100" s="39"/>
      <c r="B100" s="40"/>
      <c r="C100" s="41"/>
      <c r="D100" s="231" t="s">
        <v>302</v>
      </c>
      <c r="E100" s="41"/>
      <c r="F100" s="232" t="s">
        <v>960</v>
      </c>
      <c r="G100" s="41"/>
      <c r="H100" s="41"/>
      <c r="I100" s="233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302</v>
      </c>
      <c r="AU100" s="18" t="s">
        <v>80</v>
      </c>
    </row>
    <row r="101" s="13" customFormat="1">
      <c r="A101" s="13"/>
      <c r="B101" s="236"/>
      <c r="C101" s="237"/>
      <c r="D101" s="238" t="s">
        <v>322</v>
      </c>
      <c r="E101" s="239" t="s">
        <v>19</v>
      </c>
      <c r="F101" s="240" t="s">
        <v>956</v>
      </c>
      <c r="G101" s="237"/>
      <c r="H101" s="241">
        <v>102.252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322</v>
      </c>
      <c r="AU101" s="247" t="s">
        <v>80</v>
      </c>
      <c r="AV101" s="13" t="s">
        <v>80</v>
      </c>
      <c r="AW101" s="13" t="s">
        <v>32</v>
      </c>
      <c r="AX101" s="13" t="s">
        <v>78</v>
      </c>
      <c r="AY101" s="247" t="s">
        <v>154</v>
      </c>
    </row>
    <row r="102" s="2" customFormat="1" ht="24.15" customHeight="1">
      <c r="A102" s="39"/>
      <c r="B102" s="40"/>
      <c r="C102" s="206" t="s">
        <v>168</v>
      </c>
      <c r="D102" s="206" t="s">
        <v>155</v>
      </c>
      <c r="E102" s="207" t="s">
        <v>961</v>
      </c>
      <c r="F102" s="208" t="s">
        <v>962</v>
      </c>
      <c r="G102" s="209" t="s">
        <v>319</v>
      </c>
      <c r="H102" s="210">
        <v>153.37799999999999</v>
      </c>
      <c r="I102" s="211"/>
      <c r="J102" s="212">
        <f>ROUND(I102*H102,2)</f>
        <v>0</v>
      </c>
      <c r="K102" s="208" t="s">
        <v>300</v>
      </c>
      <c r="L102" s="45"/>
      <c r="M102" s="213" t="s">
        <v>19</v>
      </c>
      <c r="N102" s="214" t="s">
        <v>41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168</v>
      </c>
      <c r="AT102" s="217" t="s">
        <v>155</v>
      </c>
      <c r="AU102" s="217" t="s">
        <v>80</v>
      </c>
      <c r="AY102" s="18" t="s">
        <v>154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78</v>
      </c>
      <c r="BK102" s="218">
        <f>ROUND(I102*H102,2)</f>
        <v>0</v>
      </c>
      <c r="BL102" s="18" t="s">
        <v>168</v>
      </c>
      <c r="BM102" s="217" t="s">
        <v>963</v>
      </c>
    </row>
    <row r="103" s="2" customFormat="1">
      <c r="A103" s="39"/>
      <c r="B103" s="40"/>
      <c r="C103" s="41"/>
      <c r="D103" s="231" t="s">
        <v>302</v>
      </c>
      <c r="E103" s="41"/>
      <c r="F103" s="232" t="s">
        <v>964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302</v>
      </c>
      <c r="AU103" s="18" t="s">
        <v>80</v>
      </c>
    </row>
    <row r="104" s="13" customFormat="1">
      <c r="A104" s="13"/>
      <c r="B104" s="236"/>
      <c r="C104" s="237"/>
      <c r="D104" s="238" t="s">
        <v>322</v>
      </c>
      <c r="E104" s="239" t="s">
        <v>19</v>
      </c>
      <c r="F104" s="240" t="s">
        <v>951</v>
      </c>
      <c r="G104" s="237"/>
      <c r="H104" s="241">
        <v>153.37799999999999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322</v>
      </c>
      <c r="AU104" s="247" t="s">
        <v>80</v>
      </c>
      <c r="AV104" s="13" t="s">
        <v>80</v>
      </c>
      <c r="AW104" s="13" t="s">
        <v>32</v>
      </c>
      <c r="AX104" s="13" t="s">
        <v>78</v>
      </c>
      <c r="AY104" s="247" t="s">
        <v>154</v>
      </c>
    </row>
    <row r="105" s="2" customFormat="1" ht="16.5" customHeight="1">
      <c r="A105" s="39"/>
      <c r="B105" s="40"/>
      <c r="C105" s="206" t="s">
        <v>153</v>
      </c>
      <c r="D105" s="206" t="s">
        <v>155</v>
      </c>
      <c r="E105" s="207" t="s">
        <v>965</v>
      </c>
      <c r="F105" s="208" t="s">
        <v>966</v>
      </c>
      <c r="G105" s="209" t="s">
        <v>299</v>
      </c>
      <c r="H105" s="210">
        <v>155.755</v>
      </c>
      <c r="I105" s="211"/>
      <c r="J105" s="212">
        <f>ROUND(I105*H105,2)</f>
        <v>0</v>
      </c>
      <c r="K105" s="208" t="s">
        <v>300</v>
      </c>
      <c r="L105" s="45"/>
      <c r="M105" s="213" t="s">
        <v>19</v>
      </c>
      <c r="N105" s="214" t="s">
        <v>41</v>
      </c>
      <c r="O105" s="85"/>
      <c r="P105" s="215">
        <f>O105*H105</f>
        <v>0</v>
      </c>
      <c r="Q105" s="215">
        <v>0.00149</v>
      </c>
      <c r="R105" s="215">
        <f>Q105*H105</f>
        <v>0.23207495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168</v>
      </c>
      <c r="AT105" s="217" t="s">
        <v>155</v>
      </c>
      <c r="AU105" s="217" t="s">
        <v>80</v>
      </c>
      <c r="AY105" s="18" t="s">
        <v>154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78</v>
      </c>
      <c r="BK105" s="218">
        <f>ROUND(I105*H105,2)</f>
        <v>0</v>
      </c>
      <c r="BL105" s="18" t="s">
        <v>168</v>
      </c>
      <c r="BM105" s="217" t="s">
        <v>967</v>
      </c>
    </row>
    <row r="106" s="2" customFormat="1">
      <c r="A106" s="39"/>
      <c r="B106" s="40"/>
      <c r="C106" s="41"/>
      <c r="D106" s="231" t="s">
        <v>302</v>
      </c>
      <c r="E106" s="41"/>
      <c r="F106" s="232" t="s">
        <v>968</v>
      </c>
      <c r="G106" s="41"/>
      <c r="H106" s="41"/>
      <c r="I106" s="233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302</v>
      </c>
      <c r="AU106" s="18" t="s">
        <v>80</v>
      </c>
    </row>
    <row r="107" s="13" customFormat="1">
      <c r="A107" s="13"/>
      <c r="B107" s="236"/>
      <c r="C107" s="237"/>
      <c r="D107" s="238" t="s">
        <v>322</v>
      </c>
      <c r="E107" s="239" t="s">
        <v>19</v>
      </c>
      <c r="F107" s="240" t="s">
        <v>969</v>
      </c>
      <c r="G107" s="237"/>
      <c r="H107" s="241">
        <v>155.755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322</v>
      </c>
      <c r="AU107" s="247" t="s">
        <v>80</v>
      </c>
      <c r="AV107" s="13" t="s">
        <v>80</v>
      </c>
      <c r="AW107" s="13" t="s">
        <v>32</v>
      </c>
      <c r="AX107" s="13" t="s">
        <v>78</v>
      </c>
      <c r="AY107" s="247" t="s">
        <v>154</v>
      </c>
    </row>
    <row r="108" s="2" customFormat="1" ht="24.15" customHeight="1">
      <c r="A108" s="39"/>
      <c r="B108" s="40"/>
      <c r="C108" s="206" t="s">
        <v>175</v>
      </c>
      <c r="D108" s="206" t="s">
        <v>155</v>
      </c>
      <c r="E108" s="207" t="s">
        <v>970</v>
      </c>
      <c r="F108" s="208" t="s">
        <v>971</v>
      </c>
      <c r="G108" s="209" t="s">
        <v>299</v>
      </c>
      <c r="H108" s="210">
        <v>155.755</v>
      </c>
      <c r="I108" s="211"/>
      <c r="J108" s="212">
        <f>ROUND(I108*H108,2)</f>
        <v>0</v>
      </c>
      <c r="K108" s="208" t="s">
        <v>300</v>
      </c>
      <c r="L108" s="45"/>
      <c r="M108" s="213" t="s">
        <v>19</v>
      </c>
      <c r="N108" s="214" t="s">
        <v>41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168</v>
      </c>
      <c r="AT108" s="217" t="s">
        <v>155</v>
      </c>
      <c r="AU108" s="217" t="s">
        <v>80</v>
      </c>
      <c r="AY108" s="18" t="s">
        <v>154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78</v>
      </c>
      <c r="BK108" s="218">
        <f>ROUND(I108*H108,2)</f>
        <v>0</v>
      </c>
      <c r="BL108" s="18" t="s">
        <v>168</v>
      </c>
      <c r="BM108" s="217" t="s">
        <v>972</v>
      </c>
    </row>
    <row r="109" s="2" customFormat="1">
      <c r="A109" s="39"/>
      <c r="B109" s="40"/>
      <c r="C109" s="41"/>
      <c r="D109" s="231" t="s">
        <v>302</v>
      </c>
      <c r="E109" s="41"/>
      <c r="F109" s="232" t="s">
        <v>973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302</v>
      </c>
      <c r="AU109" s="18" t="s">
        <v>80</v>
      </c>
    </row>
    <row r="110" s="13" customFormat="1">
      <c r="A110" s="13"/>
      <c r="B110" s="236"/>
      <c r="C110" s="237"/>
      <c r="D110" s="238" t="s">
        <v>322</v>
      </c>
      <c r="E110" s="239" t="s">
        <v>19</v>
      </c>
      <c r="F110" s="240" t="s">
        <v>969</v>
      </c>
      <c r="G110" s="237"/>
      <c r="H110" s="241">
        <v>155.755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322</v>
      </c>
      <c r="AU110" s="247" t="s">
        <v>80</v>
      </c>
      <c r="AV110" s="13" t="s">
        <v>80</v>
      </c>
      <c r="AW110" s="13" t="s">
        <v>32</v>
      </c>
      <c r="AX110" s="13" t="s">
        <v>78</v>
      </c>
      <c r="AY110" s="247" t="s">
        <v>154</v>
      </c>
    </row>
    <row r="111" s="2" customFormat="1" ht="21.75" customHeight="1">
      <c r="A111" s="39"/>
      <c r="B111" s="40"/>
      <c r="C111" s="206" t="s">
        <v>179</v>
      </c>
      <c r="D111" s="206" t="s">
        <v>155</v>
      </c>
      <c r="E111" s="207" t="s">
        <v>594</v>
      </c>
      <c r="F111" s="208" t="s">
        <v>595</v>
      </c>
      <c r="G111" s="209" t="s">
        <v>319</v>
      </c>
      <c r="H111" s="210">
        <v>511.25999999999999</v>
      </c>
      <c r="I111" s="211"/>
      <c r="J111" s="212">
        <f>ROUND(I111*H111,2)</f>
        <v>0</v>
      </c>
      <c r="K111" s="208" t="s">
        <v>300</v>
      </c>
      <c r="L111" s="45"/>
      <c r="M111" s="213" t="s">
        <v>19</v>
      </c>
      <c r="N111" s="214" t="s">
        <v>41</v>
      </c>
      <c r="O111" s="85"/>
      <c r="P111" s="215">
        <f>O111*H111</f>
        <v>0</v>
      </c>
      <c r="Q111" s="215">
        <v>0.0013600000000000001</v>
      </c>
      <c r="R111" s="215">
        <f>Q111*H111</f>
        <v>0.69531360000000009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168</v>
      </c>
      <c r="AT111" s="217" t="s">
        <v>155</v>
      </c>
      <c r="AU111" s="217" t="s">
        <v>80</v>
      </c>
      <c r="AY111" s="18" t="s">
        <v>154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78</v>
      </c>
      <c r="BK111" s="218">
        <f>ROUND(I111*H111,2)</f>
        <v>0</v>
      </c>
      <c r="BL111" s="18" t="s">
        <v>168</v>
      </c>
      <c r="BM111" s="217" t="s">
        <v>974</v>
      </c>
    </row>
    <row r="112" s="2" customFormat="1">
      <c r="A112" s="39"/>
      <c r="B112" s="40"/>
      <c r="C112" s="41"/>
      <c r="D112" s="231" t="s">
        <v>302</v>
      </c>
      <c r="E112" s="41"/>
      <c r="F112" s="232" t="s">
        <v>597</v>
      </c>
      <c r="G112" s="41"/>
      <c r="H112" s="41"/>
      <c r="I112" s="233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302</v>
      </c>
      <c r="AU112" s="18" t="s">
        <v>80</v>
      </c>
    </row>
    <row r="113" s="13" customFormat="1">
      <c r="A113" s="13"/>
      <c r="B113" s="236"/>
      <c r="C113" s="237"/>
      <c r="D113" s="238" t="s">
        <v>322</v>
      </c>
      <c r="E113" s="239" t="s">
        <v>19</v>
      </c>
      <c r="F113" s="240" t="s">
        <v>975</v>
      </c>
      <c r="G113" s="237"/>
      <c r="H113" s="241">
        <v>511.25999999999999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322</v>
      </c>
      <c r="AU113" s="247" t="s">
        <v>80</v>
      </c>
      <c r="AV113" s="13" t="s">
        <v>80</v>
      </c>
      <c r="AW113" s="13" t="s">
        <v>32</v>
      </c>
      <c r="AX113" s="13" t="s">
        <v>78</v>
      </c>
      <c r="AY113" s="247" t="s">
        <v>154</v>
      </c>
    </row>
    <row r="114" s="2" customFormat="1" ht="24.15" customHeight="1">
      <c r="A114" s="39"/>
      <c r="B114" s="40"/>
      <c r="C114" s="206" t="s">
        <v>183</v>
      </c>
      <c r="D114" s="206" t="s">
        <v>155</v>
      </c>
      <c r="E114" s="207" t="s">
        <v>598</v>
      </c>
      <c r="F114" s="208" t="s">
        <v>599</v>
      </c>
      <c r="G114" s="209" t="s">
        <v>319</v>
      </c>
      <c r="H114" s="210">
        <v>511.25999999999999</v>
      </c>
      <c r="I114" s="211"/>
      <c r="J114" s="212">
        <f>ROUND(I114*H114,2)</f>
        <v>0</v>
      </c>
      <c r="K114" s="208" t="s">
        <v>300</v>
      </c>
      <c r="L114" s="45"/>
      <c r="M114" s="213" t="s">
        <v>19</v>
      </c>
      <c r="N114" s="214" t="s">
        <v>41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168</v>
      </c>
      <c r="AT114" s="217" t="s">
        <v>155</v>
      </c>
      <c r="AU114" s="217" t="s">
        <v>80</v>
      </c>
      <c r="AY114" s="18" t="s">
        <v>154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78</v>
      </c>
      <c r="BK114" s="218">
        <f>ROUND(I114*H114,2)</f>
        <v>0</v>
      </c>
      <c r="BL114" s="18" t="s">
        <v>168</v>
      </c>
      <c r="BM114" s="217" t="s">
        <v>976</v>
      </c>
    </row>
    <row r="115" s="2" customFormat="1">
      <c r="A115" s="39"/>
      <c r="B115" s="40"/>
      <c r="C115" s="41"/>
      <c r="D115" s="231" t="s">
        <v>302</v>
      </c>
      <c r="E115" s="41"/>
      <c r="F115" s="232" t="s">
        <v>601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302</v>
      </c>
      <c r="AU115" s="18" t="s">
        <v>80</v>
      </c>
    </row>
    <row r="116" s="13" customFormat="1">
      <c r="A116" s="13"/>
      <c r="B116" s="236"/>
      <c r="C116" s="237"/>
      <c r="D116" s="238" t="s">
        <v>322</v>
      </c>
      <c r="E116" s="239" t="s">
        <v>19</v>
      </c>
      <c r="F116" s="240" t="s">
        <v>975</v>
      </c>
      <c r="G116" s="237"/>
      <c r="H116" s="241">
        <v>511.25999999999999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322</v>
      </c>
      <c r="AU116" s="247" t="s">
        <v>80</v>
      </c>
      <c r="AV116" s="13" t="s">
        <v>80</v>
      </c>
      <c r="AW116" s="13" t="s">
        <v>32</v>
      </c>
      <c r="AX116" s="13" t="s">
        <v>78</v>
      </c>
      <c r="AY116" s="247" t="s">
        <v>154</v>
      </c>
    </row>
    <row r="117" s="2" customFormat="1" ht="37.8" customHeight="1">
      <c r="A117" s="39"/>
      <c r="B117" s="40"/>
      <c r="C117" s="206" t="s">
        <v>187</v>
      </c>
      <c r="D117" s="206" t="s">
        <v>155</v>
      </c>
      <c r="E117" s="207" t="s">
        <v>350</v>
      </c>
      <c r="F117" s="208" t="s">
        <v>351</v>
      </c>
      <c r="G117" s="209" t="s">
        <v>319</v>
      </c>
      <c r="H117" s="210">
        <v>462.74799999999999</v>
      </c>
      <c r="I117" s="211"/>
      <c r="J117" s="212">
        <f>ROUND(I117*H117,2)</f>
        <v>0</v>
      </c>
      <c r="K117" s="208" t="s">
        <v>300</v>
      </c>
      <c r="L117" s="45"/>
      <c r="M117" s="213" t="s">
        <v>19</v>
      </c>
      <c r="N117" s="214" t="s">
        <v>41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168</v>
      </c>
      <c r="AT117" s="217" t="s">
        <v>155</v>
      </c>
      <c r="AU117" s="217" t="s">
        <v>80</v>
      </c>
      <c r="AY117" s="18" t="s">
        <v>154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78</v>
      </c>
      <c r="BK117" s="218">
        <f>ROUND(I117*H117,2)</f>
        <v>0</v>
      </c>
      <c r="BL117" s="18" t="s">
        <v>168</v>
      </c>
      <c r="BM117" s="217" t="s">
        <v>977</v>
      </c>
    </row>
    <row r="118" s="2" customFormat="1">
      <c r="A118" s="39"/>
      <c r="B118" s="40"/>
      <c r="C118" s="41"/>
      <c r="D118" s="231" t="s">
        <v>302</v>
      </c>
      <c r="E118" s="41"/>
      <c r="F118" s="232" t="s">
        <v>353</v>
      </c>
      <c r="G118" s="41"/>
      <c r="H118" s="41"/>
      <c r="I118" s="233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302</v>
      </c>
      <c r="AU118" s="18" t="s">
        <v>80</v>
      </c>
    </row>
    <row r="119" s="13" customFormat="1">
      <c r="A119" s="13"/>
      <c r="B119" s="236"/>
      <c r="C119" s="237"/>
      <c r="D119" s="238" t="s">
        <v>322</v>
      </c>
      <c r="E119" s="239" t="s">
        <v>19</v>
      </c>
      <c r="F119" s="240" t="s">
        <v>978</v>
      </c>
      <c r="G119" s="237"/>
      <c r="H119" s="241">
        <v>462.74799999999999</v>
      </c>
      <c r="I119" s="242"/>
      <c r="J119" s="237"/>
      <c r="K119" s="237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322</v>
      </c>
      <c r="AU119" s="247" t="s">
        <v>80</v>
      </c>
      <c r="AV119" s="13" t="s">
        <v>80</v>
      </c>
      <c r="AW119" s="13" t="s">
        <v>32</v>
      </c>
      <c r="AX119" s="13" t="s">
        <v>70</v>
      </c>
      <c r="AY119" s="247" t="s">
        <v>154</v>
      </c>
    </row>
    <row r="120" s="14" customFormat="1">
      <c r="A120" s="14"/>
      <c r="B120" s="248"/>
      <c r="C120" s="249"/>
      <c r="D120" s="238" t="s">
        <v>322</v>
      </c>
      <c r="E120" s="250" t="s">
        <v>19</v>
      </c>
      <c r="F120" s="251" t="s">
        <v>325</v>
      </c>
      <c r="G120" s="249"/>
      <c r="H120" s="252">
        <v>462.74799999999999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322</v>
      </c>
      <c r="AU120" s="258" t="s">
        <v>80</v>
      </c>
      <c r="AV120" s="14" t="s">
        <v>168</v>
      </c>
      <c r="AW120" s="14" t="s">
        <v>32</v>
      </c>
      <c r="AX120" s="14" t="s">
        <v>78</v>
      </c>
      <c r="AY120" s="258" t="s">
        <v>154</v>
      </c>
    </row>
    <row r="121" s="2" customFormat="1" ht="37.8" customHeight="1">
      <c r="A121" s="39"/>
      <c r="B121" s="40"/>
      <c r="C121" s="206" t="s">
        <v>191</v>
      </c>
      <c r="D121" s="206" t="s">
        <v>155</v>
      </c>
      <c r="E121" s="207" t="s">
        <v>979</v>
      </c>
      <c r="F121" s="208" t="s">
        <v>980</v>
      </c>
      <c r="G121" s="209" t="s">
        <v>319</v>
      </c>
      <c r="H121" s="210">
        <v>158.196</v>
      </c>
      <c r="I121" s="211"/>
      <c r="J121" s="212">
        <f>ROUND(I121*H121,2)</f>
        <v>0</v>
      </c>
      <c r="K121" s="208" t="s">
        <v>300</v>
      </c>
      <c r="L121" s="45"/>
      <c r="M121" s="213" t="s">
        <v>19</v>
      </c>
      <c r="N121" s="214" t="s">
        <v>41</v>
      </c>
      <c r="O121" s="85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168</v>
      </c>
      <c r="AT121" s="217" t="s">
        <v>155</v>
      </c>
      <c r="AU121" s="217" t="s">
        <v>80</v>
      </c>
      <c r="AY121" s="18" t="s">
        <v>154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78</v>
      </c>
      <c r="BK121" s="218">
        <f>ROUND(I121*H121,2)</f>
        <v>0</v>
      </c>
      <c r="BL121" s="18" t="s">
        <v>168</v>
      </c>
      <c r="BM121" s="217" t="s">
        <v>981</v>
      </c>
    </row>
    <row r="122" s="2" customFormat="1">
      <c r="A122" s="39"/>
      <c r="B122" s="40"/>
      <c r="C122" s="41"/>
      <c r="D122" s="231" t="s">
        <v>302</v>
      </c>
      <c r="E122" s="41"/>
      <c r="F122" s="232" t="s">
        <v>982</v>
      </c>
      <c r="G122" s="41"/>
      <c r="H122" s="41"/>
      <c r="I122" s="233"/>
      <c r="J122" s="41"/>
      <c r="K122" s="41"/>
      <c r="L122" s="45"/>
      <c r="M122" s="234"/>
      <c r="N122" s="23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302</v>
      </c>
      <c r="AU122" s="18" t="s">
        <v>80</v>
      </c>
    </row>
    <row r="123" s="13" customFormat="1">
      <c r="A123" s="13"/>
      <c r="B123" s="236"/>
      <c r="C123" s="237"/>
      <c r="D123" s="238" t="s">
        <v>322</v>
      </c>
      <c r="E123" s="239" t="s">
        <v>19</v>
      </c>
      <c r="F123" s="240" t="s">
        <v>983</v>
      </c>
      <c r="G123" s="237"/>
      <c r="H123" s="241">
        <v>158.196</v>
      </c>
      <c r="I123" s="242"/>
      <c r="J123" s="237"/>
      <c r="K123" s="237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322</v>
      </c>
      <c r="AU123" s="247" t="s">
        <v>80</v>
      </c>
      <c r="AV123" s="13" t="s">
        <v>80</v>
      </c>
      <c r="AW123" s="13" t="s">
        <v>32</v>
      </c>
      <c r="AX123" s="13" t="s">
        <v>78</v>
      </c>
      <c r="AY123" s="247" t="s">
        <v>154</v>
      </c>
    </row>
    <row r="124" s="2" customFormat="1" ht="37.8" customHeight="1">
      <c r="A124" s="39"/>
      <c r="B124" s="40"/>
      <c r="C124" s="206" t="s">
        <v>195</v>
      </c>
      <c r="D124" s="206" t="s">
        <v>155</v>
      </c>
      <c r="E124" s="207" t="s">
        <v>984</v>
      </c>
      <c r="F124" s="208" t="s">
        <v>985</v>
      </c>
      <c r="G124" s="209" t="s">
        <v>319</v>
      </c>
      <c r="H124" s="210">
        <v>153.37799999999999</v>
      </c>
      <c r="I124" s="211"/>
      <c r="J124" s="212">
        <f>ROUND(I124*H124,2)</f>
        <v>0</v>
      </c>
      <c r="K124" s="208" t="s">
        <v>300</v>
      </c>
      <c r="L124" s="45"/>
      <c r="M124" s="213" t="s">
        <v>19</v>
      </c>
      <c r="N124" s="214" t="s">
        <v>41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168</v>
      </c>
      <c r="AT124" s="217" t="s">
        <v>155</v>
      </c>
      <c r="AU124" s="217" t="s">
        <v>80</v>
      </c>
      <c r="AY124" s="18" t="s">
        <v>154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78</v>
      </c>
      <c r="BK124" s="218">
        <f>ROUND(I124*H124,2)</f>
        <v>0</v>
      </c>
      <c r="BL124" s="18" t="s">
        <v>168</v>
      </c>
      <c r="BM124" s="217" t="s">
        <v>986</v>
      </c>
    </row>
    <row r="125" s="2" customFormat="1">
      <c r="A125" s="39"/>
      <c r="B125" s="40"/>
      <c r="C125" s="41"/>
      <c r="D125" s="231" t="s">
        <v>302</v>
      </c>
      <c r="E125" s="41"/>
      <c r="F125" s="232" t="s">
        <v>987</v>
      </c>
      <c r="G125" s="41"/>
      <c r="H125" s="41"/>
      <c r="I125" s="233"/>
      <c r="J125" s="41"/>
      <c r="K125" s="41"/>
      <c r="L125" s="45"/>
      <c r="M125" s="234"/>
      <c r="N125" s="23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302</v>
      </c>
      <c r="AU125" s="18" t="s">
        <v>80</v>
      </c>
    </row>
    <row r="126" s="13" customFormat="1">
      <c r="A126" s="13"/>
      <c r="B126" s="236"/>
      <c r="C126" s="237"/>
      <c r="D126" s="238" t="s">
        <v>322</v>
      </c>
      <c r="E126" s="239" t="s">
        <v>19</v>
      </c>
      <c r="F126" s="240" t="s">
        <v>951</v>
      </c>
      <c r="G126" s="237"/>
      <c r="H126" s="241">
        <v>153.37799999999999</v>
      </c>
      <c r="I126" s="242"/>
      <c r="J126" s="237"/>
      <c r="K126" s="237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322</v>
      </c>
      <c r="AU126" s="247" t="s">
        <v>80</v>
      </c>
      <c r="AV126" s="13" t="s">
        <v>80</v>
      </c>
      <c r="AW126" s="13" t="s">
        <v>32</v>
      </c>
      <c r="AX126" s="13" t="s">
        <v>78</v>
      </c>
      <c r="AY126" s="247" t="s">
        <v>154</v>
      </c>
    </row>
    <row r="127" s="2" customFormat="1" ht="24.15" customHeight="1">
      <c r="A127" s="39"/>
      <c r="B127" s="40"/>
      <c r="C127" s="206" t="s">
        <v>8</v>
      </c>
      <c r="D127" s="206" t="s">
        <v>155</v>
      </c>
      <c r="E127" s="207" t="s">
        <v>361</v>
      </c>
      <c r="F127" s="208" t="s">
        <v>362</v>
      </c>
      <c r="G127" s="209" t="s">
        <v>319</v>
      </c>
      <c r="H127" s="210">
        <v>231.374</v>
      </c>
      <c r="I127" s="211"/>
      <c r="J127" s="212">
        <f>ROUND(I127*H127,2)</f>
        <v>0</v>
      </c>
      <c r="K127" s="208" t="s">
        <v>300</v>
      </c>
      <c r="L127" s="45"/>
      <c r="M127" s="213" t="s">
        <v>19</v>
      </c>
      <c r="N127" s="214" t="s">
        <v>41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168</v>
      </c>
      <c r="AT127" s="217" t="s">
        <v>155</v>
      </c>
      <c r="AU127" s="217" t="s">
        <v>80</v>
      </c>
      <c r="AY127" s="18" t="s">
        <v>154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78</v>
      </c>
      <c r="BK127" s="218">
        <f>ROUND(I127*H127,2)</f>
        <v>0</v>
      </c>
      <c r="BL127" s="18" t="s">
        <v>168</v>
      </c>
      <c r="BM127" s="217" t="s">
        <v>988</v>
      </c>
    </row>
    <row r="128" s="2" customFormat="1">
      <c r="A128" s="39"/>
      <c r="B128" s="40"/>
      <c r="C128" s="41"/>
      <c r="D128" s="231" t="s">
        <v>302</v>
      </c>
      <c r="E128" s="41"/>
      <c r="F128" s="232" t="s">
        <v>364</v>
      </c>
      <c r="G128" s="41"/>
      <c r="H128" s="41"/>
      <c r="I128" s="233"/>
      <c r="J128" s="41"/>
      <c r="K128" s="41"/>
      <c r="L128" s="45"/>
      <c r="M128" s="234"/>
      <c r="N128" s="23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302</v>
      </c>
      <c r="AU128" s="18" t="s">
        <v>80</v>
      </c>
    </row>
    <row r="129" s="13" customFormat="1">
      <c r="A129" s="13"/>
      <c r="B129" s="236"/>
      <c r="C129" s="237"/>
      <c r="D129" s="238" t="s">
        <v>322</v>
      </c>
      <c r="E129" s="239" t="s">
        <v>19</v>
      </c>
      <c r="F129" s="240" t="s">
        <v>989</v>
      </c>
      <c r="G129" s="237"/>
      <c r="H129" s="241">
        <v>199.68600000000001</v>
      </c>
      <c r="I129" s="242"/>
      <c r="J129" s="237"/>
      <c r="K129" s="237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322</v>
      </c>
      <c r="AU129" s="247" t="s">
        <v>80</v>
      </c>
      <c r="AV129" s="13" t="s">
        <v>80</v>
      </c>
      <c r="AW129" s="13" t="s">
        <v>32</v>
      </c>
      <c r="AX129" s="13" t="s">
        <v>70</v>
      </c>
      <c r="AY129" s="247" t="s">
        <v>154</v>
      </c>
    </row>
    <row r="130" s="13" customFormat="1">
      <c r="A130" s="13"/>
      <c r="B130" s="236"/>
      <c r="C130" s="237"/>
      <c r="D130" s="238" t="s">
        <v>322</v>
      </c>
      <c r="E130" s="239" t="s">
        <v>19</v>
      </c>
      <c r="F130" s="240" t="s">
        <v>990</v>
      </c>
      <c r="G130" s="237"/>
      <c r="H130" s="241">
        <v>31.687999999999999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322</v>
      </c>
      <c r="AU130" s="247" t="s">
        <v>80</v>
      </c>
      <c r="AV130" s="13" t="s">
        <v>80</v>
      </c>
      <c r="AW130" s="13" t="s">
        <v>32</v>
      </c>
      <c r="AX130" s="13" t="s">
        <v>70</v>
      </c>
      <c r="AY130" s="247" t="s">
        <v>154</v>
      </c>
    </row>
    <row r="131" s="14" customFormat="1">
      <c r="A131" s="14"/>
      <c r="B131" s="248"/>
      <c r="C131" s="249"/>
      <c r="D131" s="238" t="s">
        <v>322</v>
      </c>
      <c r="E131" s="250" t="s">
        <v>19</v>
      </c>
      <c r="F131" s="251" t="s">
        <v>325</v>
      </c>
      <c r="G131" s="249"/>
      <c r="H131" s="252">
        <v>231.374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322</v>
      </c>
      <c r="AU131" s="258" t="s">
        <v>80</v>
      </c>
      <c r="AV131" s="14" t="s">
        <v>168</v>
      </c>
      <c r="AW131" s="14" t="s">
        <v>32</v>
      </c>
      <c r="AX131" s="14" t="s">
        <v>78</v>
      </c>
      <c r="AY131" s="258" t="s">
        <v>154</v>
      </c>
    </row>
    <row r="132" s="2" customFormat="1" ht="24.15" customHeight="1">
      <c r="A132" s="39"/>
      <c r="B132" s="40"/>
      <c r="C132" s="206" t="s">
        <v>202</v>
      </c>
      <c r="D132" s="206" t="s">
        <v>155</v>
      </c>
      <c r="E132" s="207" t="s">
        <v>367</v>
      </c>
      <c r="F132" s="208" t="s">
        <v>368</v>
      </c>
      <c r="G132" s="209" t="s">
        <v>319</v>
      </c>
      <c r="H132" s="210">
        <v>311.57400000000001</v>
      </c>
      <c r="I132" s="211"/>
      <c r="J132" s="212">
        <f>ROUND(I132*H132,2)</f>
        <v>0</v>
      </c>
      <c r="K132" s="208" t="s">
        <v>300</v>
      </c>
      <c r="L132" s="45"/>
      <c r="M132" s="213" t="s">
        <v>19</v>
      </c>
      <c r="N132" s="214" t="s">
        <v>41</v>
      </c>
      <c r="O132" s="85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7" t="s">
        <v>168</v>
      </c>
      <c r="AT132" s="217" t="s">
        <v>155</v>
      </c>
      <c r="AU132" s="217" t="s">
        <v>80</v>
      </c>
      <c r="AY132" s="18" t="s">
        <v>154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78</v>
      </c>
      <c r="BK132" s="218">
        <f>ROUND(I132*H132,2)</f>
        <v>0</v>
      </c>
      <c r="BL132" s="18" t="s">
        <v>168</v>
      </c>
      <c r="BM132" s="217" t="s">
        <v>991</v>
      </c>
    </row>
    <row r="133" s="2" customFormat="1">
      <c r="A133" s="39"/>
      <c r="B133" s="40"/>
      <c r="C133" s="41"/>
      <c r="D133" s="231" t="s">
        <v>302</v>
      </c>
      <c r="E133" s="41"/>
      <c r="F133" s="232" t="s">
        <v>370</v>
      </c>
      <c r="G133" s="41"/>
      <c r="H133" s="41"/>
      <c r="I133" s="233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302</v>
      </c>
      <c r="AU133" s="18" t="s">
        <v>80</v>
      </c>
    </row>
    <row r="134" s="13" customFormat="1">
      <c r="A134" s="13"/>
      <c r="B134" s="236"/>
      <c r="C134" s="237"/>
      <c r="D134" s="238" t="s">
        <v>322</v>
      </c>
      <c r="E134" s="239" t="s">
        <v>19</v>
      </c>
      <c r="F134" s="240" t="s">
        <v>992</v>
      </c>
      <c r="G134" s="237"/>
      <c r="H134" s="241">
        <v>311.57400000000001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322</v>
      </c>
      <c r="AU134" s="247" t="s">
        <v>80</v>
      </c>
      <c r="AV134" s="13" t="s">
        <v>80</v>
      </c>
      <c r="AW134" s="13" t="s">
        <v>32</v>
      </c>
      <c r="AX134" s="13" t="s">
        <v>78</v>
      </c>
      <c r="AY134" s="247" t="s">
        <v>154</v>
      </c>
    </row>
    <row r="135" s="2" customFormat="1" ht="24.15" customHeight="1">
      <c r="A135" s="39"/>
      <c r="B135" s="40"/>
      <c r="C135" s="206" t="s">
        <v>206</v>
      </c>
      <c r="D135" s="206" t="s">
        <v>155</v>
      </c>
      <c r="E135" s="207" t="s">
        <v>371</v>
      </c>
      <c r="F135" s="208" t="s">
        <v>372</v>
      </c>
      <c r="G135" s="209" t="s">
        <v>319</v>
      </c>
      <c r="H135" s="210">
        <v>231.374</v>
      </c>
      <c r="I135" s="211"/>
      <c r="J135" s="212">
        <f>ROUND(I135*H135,2)</f>
        <v>0</v>
      </c>
      <c r="K135" s="208" t="s">
        <v>300</v>
      </c>
      <c r="L135" s="45"/>
      <c r="M135" s="213" t="s">
        <v>19</v>
      </c>
      <c r="N135" s="214" t="s">
        <v>41</v>
      </c>
      <c r="O135" s="85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168</v>
      </c>
      <c r="AT135" s="217" t="s">
        <v>155</v>
      </c>
      <c r="AU135" s="217" t="s">
        <v>80</v>
      </c>
      <c r="AY135" s="18" t="s">
        <v>154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78</v>
      </c>
      <c r="BK135" s="218">
        <f>ROUND(I135*H135,2)</f>
        <v>0</v>
      </c>
      <c r="BL135" s="18" t="s">
        <v>168</v>
      </c>
      <c r="BM135" s="217" t="s">
        <v>993</v>
      </c>
    </row>
    <row r="136" s="2" customFormat="1">
      <c r="A136" s="39"/>
      <c r="B136" s="40"/>
      <c r="C136" s="41"/>
      <c r="D136" s="231" t="s">
        <v>302</v>
      </c>
      <c r="E136" s="41"/>
      <c r="F136" s="232" t="s">
        <v>374</v>
      </c>
      <c r="G136" s="41"/>
      <c r="H136" s="41"/>
      <c r="I136" s="233"/>
      <c r="J136" s="41"/>
      <c r="K136" s="41"/>
      <c r="L136" s="45"/>
      <c r="M136" s="234"/>
      <c r="N136" s="23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302</v>
      </c>
      <c r="AU136" s="18" t="s">
        <v>80</v>
      </c>
    </row>
    <row r="137" s="13" customFormat="1">
      <c r="A137" s="13"/>
      <c r="B137" s="236"/>
      <c r="C137" s="237"/>
      <c r="D137" s="238" t="s">
        <v>322</v>
      </c>
      <c r="E137" s="239" t="s">
        <v>19</v>
      </c>
      <c r="F137" s="240" t="s">
        <v>989</v>
      </c>
      <c r="G137" s="237"/>
      <c r="H137" s="241">
        <v>199.68600000000001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322</v>
      </c>
      <c r="AU137" s="247" t="s">
        <v>80</v>
      </c>
      <c r="AV137" s="13" t="s">
        <v>80</v>
      </c>
      <c r="AW137" s="13" t="s">
        <v>32</v>
      </c>
      <c r="AX137" s="13" t="s">
        <v>70</v>
      </c>
      <c r="AY137" s="247" t="s">
        <v>154</v>
      </c>
    </row>
    <row r="138" s="13" customFormat="1">
      <c r="A138" s="13"/>
      <c r="B138" s="236"/>
      <c r="C138" s="237"/>
      <c r="D138" s="238" t="s">
        <v>322</v>
      </c>
      <c r="E138" s="239" t="s">
        <v>19</v>
      </c>
      <c r="F138" s="240" t="s">
        <v>990</v>
      </c>
      <c r="G138" s="237"/>
      <c r="H138" s="241">
        <v>31.687999999999999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322</v>
      </c>
      <c r="AU138" s="247" t="s">
        <v>80</v>
      </c>
      <c r="AV138" s="13" t="s">
        <v>80</v>
      </c>
      <c r="AW138" s="13" t="s">
        <v>32</v>
      </c>
      <c r="AX138" s="13" t="s">
        <v>70</v>
      </c>
      <c r="AY138" s="247" t="s">
        <v>154</v>
      </c>
    </row>
    <row r="139" s="14" customFormat="1">
      <c r="A139" s="14"/>
      <c r="B139" s="248"/>
      <c r="C139" s="249"/>
      <c r="D139" s="238" t="s">
        <v>322</v>
      </c>
      <c r="E139" s="250" t="s">
        <v>19</v>
      </c>
      <c r="F139" s="251" t="s">
        <v>325</v>
      </c>
      <c r="G139" s="249"/>
      <c r="H139" s="252">
        <v>231.374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322</v>
      </c>
      <c r="AU139" s="258" t="s">
        <v>80</v>
      </c>
      <c r="AV139" s="14" t="s">
        <v>168</v>
      </c>
      <c r="AW139" s="14" t="s">
        <v>32</v>
      </c>
      <c r="AX139" s="14" t="s">
        <v>78</v>
      </c>
      <c r="AY139" s="258" t="s">
        <v>154</v>
      </c>
    </row>
    <row r="140" s="2" customFormat="1" ht="37.8" customHeight="1">
      <c r="A140" s="39"/>
      <c r="B140" s="40"/>
      <c r="C140" s="206" t="s">
        <v>210</v>
      </c>
      <c r="D140" s="206" t="s">
        <v>155</v>
      </c>
      <c r="E140" s="207" t="s">
        <v>375</v>
      </c>
      <c r="F140" s="208" t="s">
        <v>376</v>
      </c>
      <c r="G140" s="209" t="s">
        <v>319</v>
      </c>
      <c r="H140" s="210">
        <v>85.629000000000005</v>
      </c>
      <c r="I140" s="211"/>
      <c r="J140" s="212">
        <f>ROUND(I140*H140,2)</f>
        <v>0</v>
      </c>
      <c r="K140" s="208" t="s">
        <v>300</v>
      </c>
      <c r="L140" s="45"/>
      <c r="M140" s="213" t="s">
        <v>19</v>
      </c>
      <c r="N140" s="214" t="s">
        <v>41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168</v>
      </c>
      <c r="AT140" s="217" t="s">
        <v>155</v>
      </c>
      <c r="AU140" s="217" t="s">
        <v>80</v>
      </c>
      <c r="AY140" s="18" t="s">
        <v>154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78</v>
      </c>
      <c r="BK140" s="218">
        <f>ROUND(I140*H140,2)</f>
        <v>0</v>
      </c>
      <c r="BL140" s="18" t="s">
        <v>168</v>
      </c>
      <c r="BM140" s="217" t="s">
        <v>994</v>
      </c>
    </row>
    <row r="141" s="2" customFormat="1">
      <c r="A141" s="39"/>
      <c r="B141" s="40"/>
      <c r="C141" s="41"/>
      <c r="D141" s="231" t="s">
        <v>302</v>
      </c>
      <c r="E141" s="41"/>
      <c r="F141" s="232" t="s">
        <v>378</v>
      </c>
      <c r="G141" s="41"/>
      <c r="H141" s="41"/>
      <c r="I141" s="233"/>
      <c r="J141" s="41"/>
      <c r="K141" s="41"/>
      <c r="L141" s="45"/>
      <c r="M141" s="234"/>
      <c r="N141" s="23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302</v>
      </c>
      <c r="AU141" s="18" t="s">
        <v>80</v>
      </c>
    </row>
    <row r="142" s="13" customFormat="1">
      <c r="A142" s="13"/>
      <c r="B142" s="236"/>
      <c r="C142" s="237"/>
      <c r="D142" s="238" t="s">
        <v>322</v>
      </c>
      <c r="E142" s="239" t="s">
        <v>19</v>
      </c>
      <c r="F142" s="240" t="s">
        <v>995</v>
      </c>
      <c r="G142" s="237"/>
      <c r="H142" s="241">
        <v>85.629000000000005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322</v>
      </c>
      <c r="AU142" s="247" t="s">
        <v>80</v>
      </c>
      <c r="AV142" s="13" t="s">
        <v>80</v>
      </c>
      <c r="AW142" s="13" t="s">
        <v>32</v>
      </c>
      <c r="AX142" s="13" t="s">
        <v>78</v>
      </c>
      <c r="AY142" s="247" t="s">
        <v>154</v>
      </c>
    </row>
    <row r="143" s="2" customFormat="1" ht="16.5" customHeight="1">
      <c r="A143" s="39"/>
      <c r="B143" s="40"/>
      <c r="C143" s="259" t="s">
        <v>214</v>
      </c>
      <c r="D143" s="259" t="s">
        <v>381</v>
      </c>
      <c r="E143" s="260" t="s">
        <v>996</v>
      </c>
      <c r="F143" s="261" t="s">
        <v>997</v>
      </c>
      <c r="G143" s="262" t="s">
        <v>384</v>
      </c>
      <c r="H143" s="263">
        <v>154.13200000000001</v>
      </c>
      <c r="I143" s="264"/>
      <c r="J143" s="265">
        <f>ROUND(I143*H143,2)</f>
        <v>0</v>
      </c>
      <c r="K143" s="261" t="s">
        <v>300</v>
      </c>
      <c r="L143" s="266"/>
      <c r="M143" s="267" t="s">
        <v>19</v>
      </c>
      <c r="N143" s="268" t="s">
        <v>41</v>
      </c>
      <c r="O143" s="85"/>
      <c r="P143" s="215">
        <f>O143*H143</f>
        <v>0</v>
      </c>
      <c r="Q143" s="215">
        <v>1</v>
      </c>
      <c r="R143" s="215">
        <f>Q143*H143</f>
        <v>154.13200000000001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183</v>
      </c>
      <c r="AT143" s="217" t="s">
        <v>381</v>
      </c>
      <c r="AU143" s="217" t="s">
        <v>80</v>
      </c>
      <c r="AY143" s="18" t="s">
        <v>154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78</v>
      </c>
      <c r="BK143" s="218">
        <f>ROUND(I143*H143,2)</f>
        <v>0</v>
      </c>
      <c r="BL143" s="18" t="s">
        <v>168</v>
      </c>
      <c r="BM143" s="217" t="s">
        <v>998</v>
      </c>
    </row>
    <row r="144" s="13" customFormat="1">
      <c r="A144" s="13"/>
      <c r="B144" s="236"/>
      <c r="C144" s="237"/>
      <c r="D144" s="238" t="s">
        <v>322</v>
      </c>
      <c r="E144" s="239" t="s">
        <v>19</v>
      </c>
      <c r="F144" s="240" t="s">
        <v>999</v>
      </c>
      <c r="G144" s="237"/>
      <c r="H144" s="241">
        <v>154.13200000000001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322</v>
      </c>
      <c r="AU144" s="247" t="s">
        <v>80</v>
      </c>
      <c r="AV144" s="13" t="s">
        <v>80</v>
      </c>
      <c r="AW144" s="13" t="s">
        <v>32</v>
      </c>
      <c r="AX144" s="13" t="s">
        <v>78</v>
      </c>
      <c r="AY144" s="247" t="s">
        <v>154</v>
      </c>
    </row>
    <row r="145" s="2" customFormat="1" ht="16.5" customHeight="1">
      <c r="A145" s="39"/>
      <c r="B145" s="40"/>
      <c r="C145" s="259" t="s">
        <v>218</v>
      </c>
      <c r="D145" s="259" t="s">
        <v>381</v>
      </c>
      <c r="E145" s="260" t="s">
        <v>1000</v>
      </c>
      <c r="F145" s="261" t="s">
        <v>1001</v>
      </c>
      <c r="G145" s="262" t="s">
        <v>384</v>
      </c>
      <c r="H145" s="263">
        <v>57.037999999999997</v>
      </c>
      <c r="I145" s="264"/>
      <c r="J145" s="265">
        <f>ROUND(I145*H145,2)</f>
        <v>0</v>
      </c>
      <c r="K145" s="261" t="s">
        <v>300</v>
      </c>
      <c r="L145" s="266"/>
      <c r="M145" s="267" t="s">
        <v>19</v>
      </c>
      <c r="N145" s="268" t="s">
        <v>41</v>
      </c>
      <c r="O145" s="85"/>
      <c r="P145" s="215">
        <f>O145*H145</f>
        <v>0</v>
      </c>
      <c r="Q145" s="215">
        <v>1</v>
      </c>
      <c r="R145" s="215">
        <f>Q145*H145</f>
        <v>57.037999999999997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183</v>
      </c>
      <c r="AT145" s="217" t="s">
        <v>381</v>
      </c>
      <c r="AU145" s="217" t="s">
        <v>80</v>
      </c>
      <c r="AY145" s="18" t="s">
        <v>154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78</v>
      </c>
      <c r="BK145" s="218">
        <f>ROUND(I145*H145,2)</f>
        <v>0</v>
      </c>
      <c r="BL145" s="18" t="s">
        <v>168</v>
      </c>
      <c r="BM145" s="217" t="s">
        <v>1002</v>
      </c>
    </row>
    <row r="146" s="13" customFormat="1">
      <c r="A146" s="13"/>
      <c r="B146" s="236"/>
      <c r="C146" s="237"/>
      <c r="D146" s="238" t="s">
        <v>322</v>
      </c>
      <c r="E146" s="239" t="s">
        <v>19</v>
      </c>
      <c r="F146" s="240" t="s">
        <v>1003</v>
      </c>
      <c r="G146" s="237"/>
      <c r="H146" s="241">
        <v>57.037999999999997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322</v>
      </c>
      <c r="AU146" s="247" t="s">
        <v>80</v>
      </c>
      <c r="AV146" s="13" t="s">
        <v>80</v>
      </c>
      <c r="AW146" s="13" t="s">
        <v>32</v>
      </c>
      <c r="AX146" s="13" t="s">
        <v>78</v>
      </c>
      <c r="AY146" s="247" t="s">
        <v>154</v>
      </c>
    </row>
    <row r="147" s="2" customFormat="1" ht="24.15" customHeight="1">
      <c r="A147" s="39"/>
      <c r="B147" s="40"/>
      <c r="C147" s="206" t="s">
        <v>222</v>
      </c>
      <c r="D147" s="206" t="s">
        <v>155</v>
      </c>
      <c r="E147" s="207" t="s">
        <v>1004</v>
      </c>
      <c r="F147" s="208" t="s">
        <v>1005</v>
      </c>
      <c r="G147" s="209" t="s">
        <v>299</v>
      </c>
      <c r="H147" s="210">
        <v>200</v>
      </c>
      <c r="I147" s="211"/>
      <c r="J147" s="212">
        <f>ROUND(I147*H147,2)</f>
        <v>0</v>
      </c>
      <c r="K147" s="208" t="s">
        <v>300</v>
      </c>
      <c r="L147" s="45"/>
      <c r="M147" s="213" t="s">
        <v>19</v>
      </c>
      <c r="N147" s="214" t="s">
        <v>41</v>
      </c>
      <c r="O147" s="85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7" t="s">
        <v>168</v>
      </c>
      <c r="AT147" s="217" t="s">
        <v>155</v>
      </c>
      <c r="AU147" s="217" t="s">
        <v>80</v>
      </c>
      <c r="AY147" s="18" t="s">
        <v>154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78</v>
      </c>
      <c r="BK147" s="218">
        <f>ROUND(I147*H147,2)</f>
        <v>0</v>
      </c>
      <c r="BL147" s="18" t="s">
        <v>168</v>
      </c>
      <c r="BM147" s="217" t="s">
        <v>1006</v>
      </c>
    </row>
    <row r="148" s="2" customFormat="1">
      <c r="A148" s="39"/>
      <c r="B148" s="40"/>
      <c r="C148" s="41"/>
      <c r="D148" s="231" t="s">
        <v>302</v>
      </c>
      <c r="E148" s="41"/>
      <c r="F148" s="232" t="s">
        <v>1007</v>
      </c>
      <c r="G148" s="41"/>
      <c r="H148" s="41"/>
      <c r="I148" s="233"/>
      <c r="J148" s="41"/>
      <c r="K148" s="41"/>
      <c r="L148" s="45"/>
      <c r="M148" s="234"/>
      <c r="N148" s="23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302</v>
      </c>
      <c r="AU148" s="18" t="s">
        <v>80</v>
      </c>
    </row>
    <row r="149" s="2" customFormat="1" ht="24.15" customHeight="1">
      <c r="A149" s="39"/>
      <c r="B149" s="40"/>
      <c r="C149" s="206" t="s">
        <v>226</v>
      </c>
      <c r="D149" s="206" t="s">
        <v>155</v>
      </c>
      <c r="E149" s="207" t="s">
        <v>1008</v>
      </c>
      <c r="F149" s="208" t="s">
        <v>1009</v>
      </c>
      <c r="G149" s="209" t="s">
        <v>299</v>
      </c>
      <c r="H149" s="210">
        <v>200</v>
      </c>
      <c r="I149" s="211"/>
      <c r="J149" s="212">
        <f>ROUND(I149*H149,2)</f>
        <v>0</v>
      </c>
      <c r="K149" s="208" t="s">
        <v>300</v>
      </c>
      <c r="L149" s="45"/>
      <c r="M149" s="213" t="s">
        <v>19</v>
      </c>
      <c r="N149" s="214" t="s">
        <v>41</v>
      </c>
      <c r="O149" s="85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168</v>
      </c>
      <c r="AT149" s="217" t="s">
        <v>155</v>
      </c>
      <c r="AU149" s="217" t="s">
        <v>80</v>
      </c>
      <c r="AY149" s="18" t="s">
        <v>154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78</v>
      </c>
      <c r="BK149" s="218">
        <f>ROUND(I149*H149,2)</f>
        <v>0</v>
      </c>
      <c r="BL149" s="18" t="s">
        <v>168</v>
      </c>
      <c r="BM149" s="217" t="s">
        <v>1010</v>
      </c>
    </row>
    <row r="150" s="2" customFormat="1">
      <c r="A150" s="39"/>
      <c r="B150" s="40"/>
      <c r="C150" s="41"/>
      <c r="D150" s="231" t="s">
        <v>302</v>
      </c>
      <c r="E150" s="41"/>
      <c r="F150" s="232" t="s">
        <v>1011</v>
      </c>
      <c r="G150" s="41"/>
      <c r="H150" s="41"/>
      <c r="I150" s="233"/>
      <c r="J150" s="41"/>
      <c r="K150" s="41"/>
      <c r="L150" s="45"/>
      <c r="M150" s="234"/>
      <c r="N150" s="23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302</v>
      </c>
      <c r="AU150" s="18" t="s">
        <v>80</v>
      </c>
    </row>
    <row r="151" s="2" customFormat="1" ht="16.5" customHeight="1">
      <c r="A151" s="39"/>
      <c r="B151" s="40"/>
      <c r="C151" s="259" t="s">
        <v>230</v>
      </c>
      <c r="D151" s="259" t="s">
        <v>381</v>
      </c>
      <c r="E151" s="260" t="s">
        <v>1012</v>
      </c>
      <c r="F151" s="261" t="s">
        <v>1013</v>
      </c>
      <c r="G151" s="262" t="s">
        <v>1014</v>
      </c>
      <c r="H151" s="263">
        <v>5</v>
      </c>
      <c r="I151" s="264"/>
      <c r="J151" s="265">
        <f>ROUND(I151*H151,2)</f>
        <v>0</v>
      </c>
      <c r="K151" s="261" t="s">
        <v>300</v>
      </c>
      <c r="L151" s="266"/>
      <c r="M151" s="267" t="s">
        <v>19</v>
      </c>
      <c r="N151" s="268" t="s">
        <v>41</v>
      </c>
      <c r="O151" s="85"/>
      <c r="P151" s="215">
        <f>O151*H151</f>
        <v>0</v>
      </c>
      <c r="Q151" s="215">
        <v>0.001</v>
      </c>
      <c r="R151" s="215">
        <f>Q151*H151</f>
        <v>0.0050000000000000001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183</v>
      </c>
      <c r="AT151" s="217" t="s">
        <v>381</v>
      </c>
      <c r="AU151" s="217" t="s">
        <v>80</v>
      </c>
      <c r="AY151" s="18" t="s">
        <v>154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78</v>
      </c>
      <c r="BK151" s="218">
        <f>ROUND(I151*H151,2)</f>
        <v>0</v>
      </c>
      <c r="BL151" s="18" t="s">
        <v>168</v>
      </c>
      <c r="BM151" s="217" t="s">
        <v>1015</v>
      </c>
    </row>
    <row r="152" s="13" customFormat="1">
      <c r="A152" s="13"/>
      <c r="B152" s="236"/>
      <c r="C152" s="237"/>
      <c r="D152" s="238" t="s">
        <v>322</v>
      </c>
      <c r="E152" s="239" t="s">
        <v>19</v>
      </c>
      <c r="F152" s="240" t="s">
        <v>1016</v>
      </c>
      <c r="G152" s="237"/>
      <c r="H152" s="241">
        <v>5</v>
      </c>
      <c r="I152" s="242"/>
      <c r="J152" s="237"/>
      <c r="K152" s="237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322</v>
      </c>
      <c r="AU152" s="247" t="s">
        <v>80</v>
      </c>
      <c r="AV152" s="13" t="s">
        <v>80</v>
      </c>
      <c r="AW152" s="13" t="s">
        <v>32</v>
      </c>
      <c r="AX152" s="13" t="s">
        <v>78</v>
      </c>
      <c r="AY152" s="247" t="s">
        <v>154</v>
      </c>
    </row>
    <row r="153" s="2" customFormat="1" ht="24.15" customHeight="1">
      <c r="A153" s="39"/>
      <c r="B153" s="40"/>
      <c r="C153" s="206" t="s">
        <v>7</v>
      </c>
      <c r="D153" s="206" t="s">
        <v>155</v>
      </c>
      <c r="E153" s="207" t="s">
        <v>1017</v>
      </c>
      <c r="F153" s="208" t="s">
        <v>1018</v>
      </c>
      <c r="G153" s="209" t="s">
        <v>299</v>
      </c>
      <c r="H153" s="210">
        <v>45</v>
      </c>
      <c r="I153" s="211"/>
      <c r="J153" s="212">
        <f>ROUND(I153*H153,2)</f>
        <v>0</v>
      </c>
      <c r="K153" s="208" t="s">
        <v>300</v>
      </c>
      <c r="L153" s="45"/>
      <c r="M153" s="213" t="s">
        <v>19</v>
      </c>
      <c r="N153" s="214" t="s">
        <v>41</v>
      </c>
      <c r="O153" s="85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168</v>
      </c>
      <c r="AT153" s="217" t="s">
        <v>155</v>
      </c>
      <c r="AU153" s="217" t="s">
        <v>80</v>
      </c>
      <c r="AY153" s="18" t="s">
        <v>154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78</v>
      </c>
      <c r="BK153" s="218">
        <f>ROUND(I153*H153,2)</f>
        <v>0</v>
      </c>
      <c r="BL153" s="18" t="s">
        <v>168</v>
      </c>
      <c r="BM153" s="217" t="s">
        <v>1019</v>
      </c>
    </row>
    <row r="154" s="2" customFormat="1">
      <c r="A154" s="39"/>
      <c r="B154" s="40"/>
      <c r="C154" s="41"/>
      <c r="D154" s="231" t="s">
        <v>302</v>
      </c>
      <c r="E154" s="41"/>
      <c r="F154" s="232" t="s">
        <v>1020</v>
      </c>
      <c r="G154" s="41"/>
      <c r="H154" s="41"/>
      <c r="I154" s="233"/>
      <c r="J154" s="41"/>
      <c r="K154" s="41"/>
      <c r="L154" s="45"/>
      <c r="M154" s="234"/>
      <c r="N154" s="23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302</v>
      </c>
      <c r="AU154" s="18" t="s">
        <v>80</v>
      </c>
    </row>
    <row r="155" s="2" customFormat="1" ht="21.75" customHeight="1">
      <c r="A155" s="39"/>
      <c r="B155" s="40"/>
      <c r="C155" s="206" t="s">
        <v>410</v>
      </c>
      <c r="D155" s="206" t="s">
        <v>155</v>
      </c>
      <c r="E155" s="207" t="s">
        <v>1021</v>
      </c>
      <c r="F155" s="208" t="s">
        <v>1022</v>
      </c>
      <c r="G155" s="209" t="s">
        <v>299</v>
      </c>
      <c r="H155" s="210">
        <v>40</v>
      </c>
      <c r="I155" s="211"/>
      <c r="J155" s="212">
        <f>ROUND(I155*H155,2)</f>
        <v>0</v>
      </c>
      <c r="K155" s="208" t="s">
        <v>300</v>
      </c>
      <c r="L155" s="45"/>
      <c r="M155" s="213" t="s">
        <v>19</v>
      </c>
      <c r="N155" s="214" t="s">
        <v>41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168</v>
      </c>
      <c r="AT155" s="217" t="s">
        <v>155</v>
      </c>
      <c r="AU155" s="217" t="s">
        <v>80</v>
      </c>
      <c r="AY155" s="18" t="s">
        <v>154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78</v>
      </c>
      <c r="BK155" s="218">
        <f>ROUND(I155*H155,2)</f>
        <v>0</v>
      </c>
      <c r="BL155" s="18" t="s">
        <v>168</v>
      </c>
      <c r="BM155" s="217" t="s">
        <v>1023</v>
      </c>
    </row>
    <row r="156" s="2" customFormat="1">
      <c r="A156" s="39"/>
      <c r="B156" s="40"/>
      <c r="C156" s="41"/>
      <c r="D156" s="231" t="s">
        <v>302</v>
      </c>
      <c r="E156" s="41"/>
      <c r="F156" s="232" t="s">
        <v>1024</v>
      </c>
      <c r="G156" s="41"/>
      <c r="H156" s="41"/>
      <c r="I156" s="233"/>
      <c r="J156" s="41"/>
      <c r="K156" s="41"/>
      <c r="L156" s="45"/>
      <c r="M156" s="234"/>
      <c r="N156" s="23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302</v>
      </c>
      <c r="AU156" s="18" t="s">
        <v>80</v>
      </c>
    </row>
    <row r="157" s="13" customFormat="1">
      <c r="A157" s="13"/>
      <c r="B157" s="236"/>
      <c r="C157" s="237"/>
      <c r="D157" s="238" t="s">
        <v>322</v>
      </c>
      <c r="E157" s="239" t="s">
        <v>19</v>
      </c>
      <c r="F157" s="240" t="s">
        <v>1025</v>
      </c>
      <c r="G157" s="237"/>
      <c r="H157" s="241">
        <v>40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322</v>
      </c>
      <c r="AU157" s="247" t="s">
        <v>80</v>
      </c>
      <c r="AV157" s="13" t="s">
        <v>80</v>
      </c>
      <c r="AW157" s="13" t="s">
        <v>32</v>
      </c>
      <c r="AX157" s="13" t="s">
        <v>78</v>
      </c>
      <c r="AY157" s="247" t="s">
        <v>154</v>
      </c>
    </row>
    <row r="158" s="2" customFormat="1" ht="21.75" customHeight="1">
      <c r="A158" s="39"/>
      <c r="B158" s="40"/>
      <c r="C158" s="206" t="s">
        <v>416</v>
      </c>
      <c r="D158" s="206" t="s">
        <v>155</v>
      </c>
      <c r="E158" s="207" t="s">
        <v>388</v>
      </c>
      <c r="F158" s="208" t="s">
        <v>389</v>
      </c>
      <c r="G158" s="209" t="s">
        <v>299</v>
      </c>
      <c r="H158" s="210">
        <v>210.59999999999999</v>
      </c>
      <c r="I158" s="211"/>
      <c r="J158" s="212">
        <f>ROUND(I158*H158,2)</f>
        <v>0</v>
      </c>
      <c r="K158" s="208" t="s">
        <v>300</v>
      </c>
      <c r="L158" s="45"/>
      <c r="M158" s="213" t="s">
        <v>19</v>
      </c>
      <c r="N158" s="214" t="s">
        <v>41</v>
      </c>
      <c r="O158" s="85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7" t="s">
        <v>168</v>
      </c>
      <c r="AT158" s="217" t="s">
        <v>155</v>
      </c>
      <c r="AU158" s="217" t="s">
        <v>80</v>
      </c>
      <c r="AY158" s="18" t="s">
        <v>154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78</v>
      </c>
      <c r="BK158" s="218">
        <f>ROUND(I158*H158,2)</f>
        <v>0</v>
      </c>
      <c r="BL158" s="18" t="s">
        <v>168</v>
      </c>
      <c r="BM158" s="217" t="s">
        <v>1026</v>
      </c>
    </row>
    <row r="159" s="2" customFormat="1">
      <c r="A159" s="39"/>
      <c r="B159" s="40"/>
      <c r="C159" s="41"/>
      <c r="D159" s="231" t="s">
        <v>302</v>
      </c>
      <c r="E159" s="41"/>
      <c r="F159" s="232" t="s">
        <v>391</v>
      </c>
      <c r="G159" s="41"/>
      <c r="H159" s="41"/>
      <c r="I159" s="233"/>
      <c r="J159" s="41"/>
      <c r="K159" s="41"/>
      <c r="L159" s="45"/>
      <c r="M159" s="234"/>
      <c r="N159" s="235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302</v>
      </c>
      <c r="AU159" s="18" t="s">
        <v>80</v>
      </c>
    </row>
    <row r="160" s="2" customFormat="1" ht="24.15" customHeight="1">
      <c r="A160" s="39"/>
      <c r="B160" s="40"/>
      <c r="C160" s="206" t="s">
        <v>422</v>
      </c>
      <c r="D160" s="206" t="s">
        <v>155</v>
      </c>
      <c r="E160" s="207" t="s">
        <v>1027</v>
      </c>
      <c r="F160" s="208" t="s">
        <v>1028</v>
      </c>
      <c r="G160" s="209" t="s">
        <v>299</v>
      </c>
      <c r="H160" s="210">
        <v>45</v>
      </c>
      <c r="I160" s="211"/>
      <c r="J160" s="212">
        <f>ROUND(I160*H160,2)</f>
        <v>0</v>
      </c>
      <c r="K160" s="208" t="s">
        <v>300</v>
      </c>
      <c r="L160" s="45"/>
      <c r="M160" s="213" t="s">
        <v>19</v>
      </c>
      <c r="N160" s="214" t="s">
        <v>41</v>
      </c>
      <c r="O160" s="85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168</v>
      </c>
      <c r="AT160" s="217" t="s">
        <v>155</v>
      </c>
      <c r="AU160" s="217" t="s">
        <v>80</v>
      </c>
      <c r="AY160" s="18" t="s">
        <v>154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78</v>
      </c>
      <c r="BK160" s="218">
        <f>ROUND(I160*H160,2)</f>
        <v>0</v>
      </c>
      <c r="BL160" s="18" t="s">
        <v>168</v>
      </c>
      <c r="BM160" s="217" t="s">
        <v>1029</v>
      </c>
    </row>
    <row r="161" s="2" customFormat="1">
      <c r="A161" s="39"/>
      <c r="B161" s="40"/>
      <c r="C161" s="41"/>
      <c r="D161" s="231" t="s">
        <v>302</v>
      </c>
      <c r="E161" s="41"/>
      <c r="F161" s="232" t="s">
        <v>1030</v>
      </c>
      <c r="G161" s="41"/>
      <c r="H161" s="41"/>
      <c r="I161" s="233"/>
      <c r="J161" s="41"/>
      <c r="K161" s="41"/>
      <c r="L161" s="45"/>
      <c r="M161" s="234"/>
      <c r="N161" s="23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302</v>
      </c>
      <c r="AU161" s="18" t="s">
        <v>80</v>
      </c>
    </row>
    <row r="162" s="2" customFormat="1" ht="24.15" customHeight="1">
      <c r="A162" s="39"/>
      <c r="B162" s="40"/>
      <c r="C162" s="206" t="s">
        <v>429</v>
      </c>
      <c r="D162" s="206" t="s">
        <v>155</v>
      </c>
      <c r="E162" s="207" t="s">
        <v>1031</v>
      </c>
      <c r="F162" s="208" t="s">
        <v>1032</v>
      </c>
      <c r="G162" s="209" t="s">
        <v>299</v>
      </c>
      <c r="H162" s="210">
        <v>45</v>
      </c>
      <c r="I162" s="211"/>
      <c r="J162" s="212">
        <f>ROUND(I162*H162,2)</f>
        <v>0</v>
      </c>
      <c r="K162" s="208" t="s">
        <v>300</v>
      </c>
      <c r="L162" s="45"/>
      <c r="M162" s="213" t="s">
        <v>19</v>
      </c>
      <c r="N162" s="214" t="s">
        <v>41</v>
      </c>
      <c r="O162" s="85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168</v>
      </c>
      <c r="AT162" s="217" t="s">
        <v>155</v>
      </c>
      <c r="AU162" s="217" t="s">
        <v>80</v>
      </c>
      <c r="AY162" s="18" t="s">
        <v>154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78</v>
      </c>
      <c r="BK162" s="218">
        <f>ROUND(I162*H162,2)</f>
        <v>0</v>
      </c>
      <c r="BL162" s="18" t="s">
        <v>168</v>
      </c>
      <c r="BM162" s="217" t="s">
        <v>1033</v>
      </c>
    </row>
    <row r="163" s="2" customFormat="1">
      <c r="A163" s="39"/>
      <c r="B163" s="40"/>
      <c r="C163" s="41"/>
      <c r="D163" s="231" t="s">
        <v>302</v>
      </c>
      <c r="E163" s="41"/>
      <c r="F163" s="232" t="s">
        <v>1034</v>
      </c>
      <c r="G163" s="41"/>
      <c r="H163" s="41"/>
      <c r="I163" s="233"/>
      <c r="J163" s="41"/>
      <c r="K163" s="41"/>
      <c r="L163" s="45"/>
      <c r="M163" s="234"/>
      <c r="N163" s="23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302</v>
      </c>
      <c r="AU163" s="18" t="s">
        <v>80</v>
      </c>
    </row>
    <row r="164" s="2" customFormat="1" ht="16.5" customHeight="1">
      <c r="A164" s="39"/>
      <c r="B164" s="40"/>
      <c r="C164" s="259" t="s">
        <v>435</v>
      </c>
      <c r="D164" s="259" t="s">
        <v>381</v>
      </c>
      <c r="E164" s="260" t="s">
        <v>1035</v>
      </c>
      <c r="F164" s="261" t="s">
        <v>1036</v>
      </c>
      <c r="G164" s="262" t="s">
        <v>1014</v>
      </c>
      <c r="H164" s="263">
        <v>1.125</v>
      </c>
      <c r="I164" s="264"/>
      <c r="J164" s="265">
        <f>ROUND(I164*H164,2)</f>
        <v>0</v>
      </c>
      <c r="K164" s="261" t="s">
        <v>300</v>
      </c>
      <c r="L164" s="266"/>
      <c r="M164" s="267" t="s">
        <v>19</v>
      </c>
      <c r="N164" s="268" t="s">
        <v>41</v>
      </c>
      <c r="O164" s="85"/>
      <c r="P164" s="215">
        <f>O164*H164</f>
        <v>0</v>
      </c>
      <c r="Q164" s="215">
        <v>0.001</v>
      </c>
      <c r="R164" s="215">
        <f>Q164*H164</f>
        <v>0.0011250000000000001</v>
      </c>
      <c r="S164" s="215">
        <v>0</v>
      </c>
      <c r="T164" s="21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183</v>
      </c>
      <c r="AT164" s="217" t="s">
        <v>381</v>
      </c>
      <c r="AU164" s="217" t="s">
        <v>80</v>
      </c>
      <c r="AY164" s="18" t="s">
        <v>154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78</v>
      </c>
      <c r="BK164" s="218">
        <f>ROUND(I164*H164,2)</f>
        <v>0</v>
      </c>
      <c r="BL164" s="18" t="s">
        <v>168</v>
      </c>
      <c r="BM164" s="217" t="s">
        <v>1037</v>
      </c>
    </row>
    <row r="165" s="13" customFormat="1">
      <c r="A165" s="13"/>
      <c r="B165" s="236"/>
      <c r="C165" s="237"/>
      <c r="D165" s="238" t="s">
        <v>322</v>
      </c>
      <c r="E165" s="239" t="s">
        <v>19</v>
      </c>
      <c r="F165" s="240" t="s">
        <v>1038</v>
      </c>
      <c r="G165" s="237"/>
      <c r="H165" s="241">
        <v>1.125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322</v>
      </c>
      <c r="AU165" s="247" t="s">
        <v>80</v>
      </c>
      <c r="AV165" s="13" t="s">
        <v>80</v>
      </c>
      <c r="AW165" s="13" t="s">
        <v>32</v>
      </c>
      <c r="AX165" s="13" t="s">
        <v>78</v>
      </c>
      <c r="AY165" s="247" t="s">
        <v>154</v>
      </c>
    </row>
    <row r="166" s="11" customFormat="1" ht="22.8" customHeight="1">
      <c r="A166" s="11"/>
      <c r="B166" s="192"/>
      <c r="C166" s="193"/>
      <c r="D166" s="194" t="s">
        <v>69</v>
      </c>
      <c r="E166" s="229" t="s">
        <v>80</v>
      </c>
      <c r="F166" s="229" t="s">
        <v>625</v>
      </c>
      <c r="G166" s="193"/>
      <c r="H166" s="193"/>
      <c r="I166" s="196"/>
      <c r="J166" s="230">
        <f>BK166</f>
        <v>0</v>
      </c>
      <c r="K166" s="193"/>
      <c r="L166" s="198"/>
      <c r="M166" s="199"/>
      <c r="N166" s="200"/>
      <c r="O166" s="200"/>
      <c r="P166" s="201">
        <f>SUM(P167:P188)</f>
        <v>0</v>
      </c>
      <c r="Q166" s="200"/>
      <c r="R166" s="201">
        <f>SUM(R167:R188)</f>
        <v>63.676893160000006</v>
      </c>
      <c r="S166" s="200"/>
      <c r="T166" s="202">
        <f>SUM(T167:T188)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03" t="s">
        <v>78</v>
      </c>
      <c r="AT166" s="204" t="s">
        <v>69</v>
      </c>
      <c r="AU166" s="204" t="s">
        <v>78</v>
      </c>
      <c r="AY166" s="203" t="s">
        <v>154</v>
      </c>
      <c r="BK166" s="205">
        <f>SUM(BK167:BK188)</f>
        <v>0</v>
      </c>
    </row>
    <row r="167" s="2" customFormat="1" ht="24.15" customHeight="1">
      <c r="A167" s="39"/>
      <c r="B167" s="40"/>
      <c r="C167" s="206" t="s">
        <v>440</v>
      </c>
      <c r="D167" s="206" t="s">
        <v>155</v>
      </c>
      <c r="E167" s="207" t="s">
        <v>1039</v>
      </c>
      <c r="F167" s="208" t="s">
        <v>1040</v>
      </c>
      <c r="G167" s="209" t="s">
        <v>299</v>
      </c>
      <c r="H167" s="210">
        <v>444.19999999999999</v>
      </c>
      <c r="I167" s="211"/>
      <c r="J167" s="212">
        <f>ROUND(I167*H167,2)</f>
        <v>0</v>
      </c>
      <c r="K167" s="208" t="s">
        <v>300</v>
      </c>
      <c r="L167" s="45"/>
      <c r="M167" s="213" t="s">
        <v>19</v>
      </c>
      <c r="N167" s="214" t="s">
        <v>41</v>
      </c>
      <c r="O167" s="85"/>
      <c r="P167" s="215">
        <f>O167*H167</f>
        <v>0</v>
      </c>
      <c r="Q167" s="215">
        <v>0.00022000000000000001</v>
      </c>
      <c r="R167" s="215">
        <f>Q167*H167</f>
        <v>0.097724000000000005</v>
      </c>
      <c r="S167" s="215">
        <v>0</v>
      </c>
      <c r="T167" s="21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168</v>
      </c>
      <c r="AT167" s="217" t="s">
        <v>155</v>
      </c>
      <c r="AU167" s="217" t="s">
        <v>80</v>
      </c>
      <c r="AY167" s="18" t="s">
        <v>154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78</v>
      </c>
      <c r="BK167" s="218">
        <f>ROUND(I167*H167,2)</f>
        <v>0</v>
      </c>
      <c r="BL167" s="18" t="s">
        <v>168</v>
      </c>
      <c r="BM167" s="217" t="s">
        <v>1041</v>
      </c>
    </row>
    <row r="168" s="2" customFormat="1">
      <c r="A168" s="39"/>
      <c r="B168" s="40"/>
      <c r="C168" s="41"/>
      <c r="D168" s="231" t="s">
        <v>302</v>
      </c>
      <c r="E168" s="41"/>
      <c r="F168" s="232" t="s">
        <v>1042</v>
      </c>
      <c r="G168" s="41"/>
      <c r="H168" s="41"/>
      <c r="I168" s="233"/>
      <c r="J168" s="41"/>
      <c r="K168" s="41"/>
      <c r="L168" s="45"/>
      <c r="M168" s="234"/>
      <c r="N168" s="235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302</v>
      </c>
      <c r="AU168" s="18" t="s">
        <v>80</v>
      </c>
    </row>
    <row r="169" s="13" customFormat="1">
      <c r="A169" s="13"/>
      <c r="B169" s="236"/>
      <c r="C169" s="237"/>
      <c r="D169" s="238" t="s">
        <v>322</v>
      </c>
      <c r="E169" s="239" t="s">
        <v>19</v>
      </c>
      <c r="F169" s="240" t="s">
        <v>1043</v>
      </c>
      <c r="G169" s="237"/>
      <c r="H169" s="241">
        <v>444.19999999999999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322</v>
      </c>
      <c r="AU169" s="247" t="s">
        <v>80</v>
      </c>
      <c r="AV169" s="13" t="s">
        <v>80</v>
      </c>
      <c r="AW169" s="13" t="s">
        <v>32</v>
      </c>
      <c r="AX169" s="13" t="s">
        <v>78</v>
      </c>
      <c r="AY169" s="247" t="s">
        <v>154</v>
      </c>
    </row>
    <row r="170" s="2" customFormat="1" ht="16.5" customHeight="1">
      <c r="A170" s="39"/>
      <c r="B170" s="40"/>
      <c r="C170" s="259" t="s">
        <v>446</v>
      </c>
      <c r="D170" s="259" t="s">
        <v>381</v>
      </c>
      <c r="E170" s="260" t="s">
        <v>1044</v>
      </c>
      <c r="F170" s="261" t="s">
        <v>1045</v>
      </c>
      <c r="G170" s="262" t="s">
        <v>299</v>
      </c>
      <c r="H170" s="263">
        <v>684.00099999999998</v>
      </c>
      <c r="I170" s="264"/>
      <c r="J170" s="265">
        <f>ROUND(I170*H170,2)</f>
        <v>0</v>
      </c>
      <c r="K170" s="261" t="s">
        <v>300</v>
      </c>
      <c r="L170" s="266"/>
      <c r="M170" s="267" t="s">
        <v>19</v>
      </c>
      <c r="N170" s="268" t="s">
        <v>41</v>
      </c>
      <c r="O170" s="85"/>
      <c r="P170" s="215">
        <f>O170*H170</f>
        <v>0</v>
      </c>
      <c r="Q170" s="215">
        <v>0.00040000000000000002</v>
      </c>
      <c r="R170" s="215">
        <f>Q170*H170</f>
        <v>0.27360040000000002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183</v>
      </c>
      <c r="AT170" s="217" t="s">
        <v>381</v>
      </c>
      <c r="AU170" s="217" t="s">
        <v>80</v>
      </c>
      <c r="AY170" s="18" t="s">
        <v>154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78</v>
      </c>
      <c r="BK170" s="218">
        <f>ROUND(I170*H170,2)</f>
        <v>0</v>
      </c>
      <c r="BL170" s="18" t="s">
        <v>168</v>
      </c>
      <c r="BM170" s="217" t="s">
        <v>1046</v>
      </c>
    </row>
    <row r="171" s="13" customFormat="1">
      <c r="A171" s="13"/>
      <c r="B171" s="236"/>
      <c r="C171" s="237"/>
      <c r="D171" s="238" t="s">
        <v>322</v>
      </c>
      <c r="E171" s="239" t="s">
        <v>19</v>
      </c>
      <c r="F171" s="240" t="s">
        <v>1047</v>
      </c>
      <c r="G171" s="237"/>
      <c r="H171" s="241">
        <v>577.46000000000004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322</v>
      </c>
      <c r="AU171" s="247" t="s">
        <v>80</v>
      </c>
      <c r="AV171" s="13" t="s">
        <v>80</v>
      </c>
      <c r="AW171" s="13" t="s">
        <v>32</v>
      </c>
      <c r="AX171" s="13" t="s">
        <v>78</v>
      </c>
      <c r="AY171" s="247" t="s">
        <v>154</v>
      </c>
    </row>
    <row r="172" s="13" customFormat="1">
      <c r="A172" s="13"/>
      <c r="B172" s="236"/>
      <c r="C172" s="237"/>
      <c r="D172" s="238" t="s">
        <v>322</v>
      </c>
      <c r="E172" s="237"/>
      <c r="F172" s="240" t="s">
        <v>1048</v>
      </c>
      <c r="G172" s="237"/>
      <c r="H172" s="241">
        <v>684.00099999999998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322</v>
      </c>
      <c r="AU172" s="247" t="s">
        <v>80</v>
      </c>
      <c r="AV172" s="13" t="s">
        <v>80</v>
      </c>
      <c r="AW172" s="13" t="s">
        <v>4</v>
      </c>
      <c r="AX172" s="13" t="s">
        <v>78</v>
      </c>
      <c r="AY172" s="247" t="s">
        <v>154</v>
      </c>
    </row>
    <row r="173" s="2" customFormat="1" ht="21.75" customHeight="1">
      <c r="A173" s="39"/>
      <c r="B173" s="40"/>
      <c r="C173" s="206" t="s">
        <v>450</v>
      </c>
      <c r="D173" s="206" t="s">
        <v>155</v>
      </c>
      <c r="E173" s="207" t="s">
        <v>626</v>
      </c>
      <c r="F173" s="208" t="s">
        <v>627</v>
      </c>
      <c r="G173" s="209" t="s">
        <v>319</v>
      </c>
      <c r="H173" s="210">
        <v>28.425000000000001</v>
      </c>
      <c r="I173" s="211"/>
      <c r="J173" s="212">
        <f>ROUND(I173*H173,2)</f>
        <v>0</v>
      </c>
      <c r="K173" s="208" t="s">
        <v>300</v>
      </c>
      <c r="L173" s="45"/>
      <c r="M173" s="213" t="s">
        <v>19</v>
      </c>
      <c r="N173" s="214" t="s">
        <v>41</v>
      </c>
      <c r="O173" s="85"/>
      <c r="P173" s="215">
        <f>O173*H173</f>
        <v>0</v>
      </c>
      <c r="Q173" s="215">
        <v>2.1600000000000001</v>
      </c>
      <c r="R173" s="215">
        <f>Q173*H173</f>
        <v>61.398000000000003</v>
      </c>
      <c r="S173" s="215">
        <v>0</v>
      </c>
      <c r="T173" s="21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7" t="s">
        <v>168</v>
      </c>
      <c r="AT173" s="217" t="s">
        <v>155</v>
      </c>
      <c r="AU173" s="217" t="s">
        <v>80</v>
      </c>
      <c r="AY173" s="18" t="s">
        <v>154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78</v>
      </c>
      <c r="BK173" s="218">
        <f>ROUND(I173*H173,2)</f>
        <v>0</v>
      </c>
      <c r="BL173" s="18" t="s">
        <v>168</v>
      </c>
      <c r="BM173" s="217" t="s">
        <v>1049</v>
      </c>
    </row>
    <row r="174" s="2" customFormat="1">
      <c r="A174" s="39"/>
      <c r="B174" s="40"/>
      <c r="C174" s="41"/>
      <c r="D174" s="231" t="s">
        <v>302</v>
      </c>
      <c r="E174" s="41"/>
      <c r="F174" s="232" t="s">
        <v>629</v>
      </c>
      <c r="G174" s="41"/>
      <c r="H174" s="41"/>
      <c r="I174" s="233"/>
      <c r="J174" s="41"/>
      <c r="K174" s="41"/>
      <c r="L174" s="45"/>
      <c r="M174" s="234"/>
      <c r="N174" s="23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302</v>
      </c>
      <c r="AU174" s="18" t="s">
        <v>80</v>
      </c>
    </row>
    <row r="175" s="13" customFormat="1">
      <c r="A175" s="13"/>
      <c r="B175" s="236"/>
      <c r="C175" s="237"/>
      <c r="D175" s="238" t="s">
        <v>322</v>
      </c>
      <c r="E175" s="239" t="s">
        <v>19</v>
      </c>
      <c r="F175" s="240" t="s">
        <v>1050</v>
      </c>
      <c r="G175" s="237"/>
      <c r="H175" s="241">
        <v>28.425000000000001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322</v>
      </c>
      <c r="AU175" s="247" t="s">
        <v>80</v>
      </c>
      <c r="AV175" s="13" t="s">
        <v>80</v>
      </c>
      <c r="AW175" s="13" t="s">
        <v>32</v>
      </c>
      <c r="AX175" s="13" t="s">
        <v>70</v>
      </c>
      <c r="AY175" s="247" t="s">
        <v>154</v>
      </c>
    </row>
    <row r="176" s="14" customFormat="1">
      <c r="A176" s="14"/>
      <c r="B176" s="248"/>
      <c r="C176" s="249"/>
      <c r="D176" s="238" t="s">
        <v>322</v>
      </c>
      <c r="E176" s="250" t="s">
        <v>19</v>
      </c>
      <c r="F176" s="251" t="s">
        <v>325</v>
      </c>
      <c r="G176" s="249"/>
      <c r="H176" s="252">
        <v>28.425000000000001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322</v>
      </c>
      <c r="AU176" s="258" t="s">
        <v>80</v>
      </c>
      <c r="AV176" s="14" t="s">
        <v>168</v>
      </c>
      <c r="AW176" s="14" t="s">
        <v>32</v>
      </c>
      <c r="AX176" s="14" t="s">
        <v>78</v>
      </c>
      <c r="AY176" s="258" t="s">
        <v>154</v>
      </c>
    </row>
    <row r="177" s="2" customFormat="1" ht="21.75" customHeight="1">
      <c r="A177" s="39"/>
      <c r="B177" s="40"/>
      <c r="C177" s="206" t="s">
        <v>454</v>
      </c>
      <c r="D177" s="206" t="s">
        <v>155</v>
      </c>
      <c r="E177" s="207" t="s">
        <v>631</v>
      </c>
      <c r="F177" s="208" t="s">
        <v>632</v>
      </c>
      <c r="G177" s="209" t="s">
        <v>319</v>
      </c>
      <c r="H177" s="210">
        <v>0.746</v>
      </c>
      <c r="I177" s="211"/>
      <c r="J177" s="212">
        <f>ROUND(I177*H177,2)</f>
        <v>0</v>
      </c>
      <c r="K177" s="208" t="s">
        <v>300</v>
      </c>
      <c r="L177" s="45"/>
      <c r="M177" s="213" t="s">
        <v>19</v>
      </c>
      <c r="N177" s="214" t="s">
        <v>41</v>
      </c>
      <c r="O177" s="85"/>
      <c r="P177" s="215">
        <f>O177*H177</f>
        <v>0</v>
      </c>
      <c r="Q177" s="215">
        <v>2.5018699999999998</v>
      </c>
      <c r="R177" s="215">
        <f>Q177*H177</f>
        <v>1.8663950199999999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168</v>
      </c>
      <c r="AT177" s="217" t="s">
        <v>155</v>
      </c>
      <c r="AU177" s="217" t="s">
        <v>80</v>
      </c>
      <c r="AY177" s="18" t="s">
        <v>154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78</v>
      </c>
      <c r="BK177" s="218">
        <f>ROUND(I177*H177,2)</f>
        <v>0</v>
      </c>
      <c r="BL177" s="18" t="s">
        <v>168</v>
      </c>
      <c r="BM177" s="217" t="s">
        <v>1051</v>
      </c>
    </row>
    <row r="178" s="2" customFormat="1">
      <c r="A178" s="39"/>
      <c r="B178" s="40"/>
      <c r="C178" s="41"/>
      <c r="D178" s="231" t="s">
        <v>302</v>
      </c>
      <c r="E178" s="41"/>
      <c r="F178" s="232" t="s">
        <v>634</v>
      </c>
      <c r="G178" s="41"/>
      <c r="H178" s="41"/>
      <c r="I178" s="233"/>
      <c r="J178" s="41"/>
      <c r="K178" s="41"/>
      <c r="L178" s="45"/>
      <c r="M178" s="234"/>
      <c r="N178" s="23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302</v>
      </c>
      <c r="AU178" s="18" t="s">
        <v>80</v>
      </c>
    </row>
    <row r="179" s="13" customFormat="1">
      <c r="A179" s="13"/>
      <c r="B179" s="236"/>
      <c r="C179" s="237"/>
      <c r="D179" s="238" t="s">
        <v>322</v>
      </c>
      <c r="E179" s="239" t="s">
        <v>19</v>
      </c>
      <c r="F179" s="240" t="s">
        <v>1052</v>
      </c>
      <c r="G179" s="237"/>
      <c r="H179" s="241">
        <v>0.746</v>
      </c>
      <c r="I179" s="242"/>
      <c r="J179" s="237"/>
      <c r="K179" s="237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322</v>
      </c>
      <c r="AU179" s="247" t="s">
        <v>80</v>
      </c>
      <c r="AV179" s="13" t="s">
        <v>80</v>
      </c>
      <c r="AW179" s="13" t="s">
        <v>32</v>
      </c>
      <c r="AX179" s="13" t="s">
        <v>78</v>
      </c>
      <c r="AY179" s="247" t="s">
        <v>154</v>
      </c>
    </row>
    <row r="180" s="2" customFormat="1" ht="16.5" customHeight="1">
      <c r="A180" s="39"/>
      <c r="B180" s="40"/>
      <c r="C180" s="206" t="s">
        <v>458</v>
      </c>
      <c r="D180" s="206" t="s">
        <v>155</v>
      </c>
      <c r="E180" s="207" t="s">
        <v>1053</v>
      </c>
      <c r="F180" s="208" t="s">
        <v>1054</v>
      </c>
      <c r="G180" s="209" t="s">
        <v>299</v>
      </c>
      <c r="H180" s="210">
        <v>1.3700000000000001</v>
      </c>
      <c r="I180" s="211"/>
      <c r="J180" s="212">
        <f>ROUND(I180*H180,2)</f>
        <v>0</v>
      </c>
      <c r="K180" s="208" t="s">
        <v>300</v>
      </c>
      <c r="L180" s="45"/>
      <c r="M180" s="213" t="s">
        <v>19</v>
      </c>
      <c r="N180" s="214" t="s">
        <v>41</v>
      </c>
      <c r="O180" s="85"/>
      <c r="P180" s="215">
        <f>O180*H180</f>
        <v>0</v>
      </c>
      <c r="Q180" s="215">
        <v>0.0052300000000000003</v>
      </c>
      <c r="R180" s="215">
        <f>Q180*H180</f>
        <v>0.0071651000000000006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168</v>
      </c>
      <c r="AT180" s="217" t="s">
        <v>155</v>
      </c>
      <c r="AU180" s="217" t="s">
        <v>80</v>
      </c>
      <c r="AY180" s="18" t="s">
        <v>154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78</v>
      </c>
      <c r="BK180" s="218">
        <f>ROUND(I180*H180,2)</f>
        <v>0</v>
      </c>
      <c r="BL180" s="18" t="s">
        <v>168</v>
      </c>
      <c r="BM180" s="217" t="s">
        <v>1055</v>
      </c>
    </row>
    <row r="181" s="2" customFormat="1">
      <c r="A181" s="39"/>
      <c r="B181" s="40"/>
      <c r="C181" s="41"/>
      <c r="D181" s="231" t="s">
        <v>302</v>
      </c>
      <c r="E181" s="41"/>
      <c r="F181" s="232" t="s">
        <v>1056</v>
      </c>
      <c r="G181" s="41"/>
      <c r="H181" s="41"/>
      <c r="I181" s="233"/>
      <c r="J181" s="41"/>
      <c r="K181" s="41"/>
      <c r="L181" s="45"/>
      <c r="M181" s="234"/>
      <c r="N181" s="23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302</v>
      </c>
      <c r="AU181" s="18" t="s">
        <v>80</v>
      </c>
    </row>
    <row r="182" s="13" customFormat="1">
      <c r="A182" s="13"/>
      <c r="B182" s="236"/>
      <c r="C182" s="237"/>
      <c r="D182" s="238" t="s">
        <v>322</v>
      </c>
      <c r="E182" s="239" t="s">
        <v>19</v>
      </c>
      <c r="F182" s="240" t="s">
        <v>1057</v>
      </c>
      <c r="G182" s="237"/>
      <c r="H182" s="241">
        <v>1.3700000000000001</v>
      </c>
      <c r="I182" s="242"/>
      <c r="J182" s="237"/>
      <c r="K182" s="237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322</v>
      </c>
      <c r="AU182" s="247" t="s">
        <v>80</v>
      </c>
      <c r="AV182" s="13" t="s">
        <v>80</v>
      </c>
      <c r="AW182" s="13" t="s">
        <v>32</v>
      </c>
      <c r="AX182" s="13" t="s">
        <v>78</v>
      </c>
      <c r="AY182" s="247" t="s">
        <v>154</v>
      </c>
    </row>
    <row r="183" s="2" customFormat="1" ht="16.5" customHeight="1">
      <c r="A183" s="39"/>
      <c r="B183" s="40"/>
      <c r="C183" s="206" t="s">
        <v>462</v>
      </c>
      <c r="D183" s="206" t="s">
        <v>155</v>
      </c>
      <c r="E183" s="207" t="s">
        <v>1058</v>
      </c>
      <c r="F183" s="208" t="s">
        <v>1059</v>
      </c>
      <c r="G183" s="209" t="s">
        <v>299</v>
      </c>
      <c r="H183" s="210">
        <v>1.3700000000000001</v>
      </c>
      <c r="I183" s="211"/>
      <c r="J183" s="212">
        <f>ROUND(I183*H183,2)</f>
        <v>0</v>
      </c>
      <c r="K183" s="208" t="s">
        <v>300</v>
      </c>
      <c r="L183" s="45"/>
      <c r="M183" s="213" t="s">
        <v>19</v>
      </c>
      <c r="N183" s="214" t="s">
        <v>41</v>
      </c>
      <c r="O183" s="85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7" t="s">
        <v>168</v>
      </c>
      <c r="AT183" s="217" t="s">
        <v>155</v>
      </c>
      <c r="AU183" s="217" t="s">
        <v>80</v>
      </c>
      <c r="AY183" s="18" t="s">
        <v>154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78</v>
      </c>
      <c r="BK183" s="218">
        <f>ROUND(I183*H183,2)</f>
        <v>0</v>
      </c>
      <c r="BL183" s="18" t="s">
        <v>168</v>
      </c>
      <c r="BM183" s="217" t="s">
        <v>1060</v>
      </c>
    </row>
    <row r="184" s="2" customFormat="1">
      <c r="A184" s="39"/>
      <c r="B184" s="40"/>
      <c r="C184" s="41"/>
      <c r="D184" s="231" t="s">
        <v>302</v>
      </c>
      <c r="E184" s="41"/>
      <c r="F184" s="232" t="s">
        <v>1061</v>
      </c>
      <c r="G184" s="41"/>
      <c r="H184" s="41"/>
      <c r="I184" s="233"/>
      <c r="J184" s="41"/>
      <c r="K184" s="41"/>
      <c r="L184" s="45"/>
      <c r="M184" s="234"/>
      <c r="N184" s="235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302</v>
      </c>
      <c r="AU184" s="18" t="s">
        <v>80</v>
      </c>
    </row>
    <row r="185" s="13" customFormat="1">
      <c r="A185" s="13"/>
      <c r="B185" s="236"/>
      <c r="C185" s="237"/>
      <c r="D185" s="238" t="s">
        <v>322</v>
      </c>
      <c r="E185" s="239" t="s">
        <v>19</v>
      </c>
      <c r="F185" s="240" t="s">
        <v>1057</v>
      </c>
      <c r="G185" s="237"/>
      <c r="H185" s="241">
        <v>1.3700000000000001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322</v>
      </c>
      <c r="AU185" s="247" t="s">
        <v>80</v>
      </c>
      <c r="AV185" s="13" t="s">
        <v>80</v>
      </c>
      <c r="AW185" s="13" t="s">
        <v>32</v>
      </c>
      <c r="AX185" s="13" t="s">
        <v>78</v>
      </c>
      <c r="AY185" s="247" t="s">
        <v>154</v>
      </c>
    </row>
    <row r="186" s="2" customFormat="1" ht="16.5" customHeight="1">
      <c r="A186" s="39"/>
      <c r="B186" s="40"/>
      <c r="C186" s="206" t="s">
        <v>466</v>
      </c>
      <c r="D186" s="206" t="s">
        <v>155</v>
      </c>
      <c r="E186" s="207" t="s">
        <v>646</v>
      </c>
      <c r="F186" s="208" t="s">
        <v>647</v>
      </c>
      <c r="G186" s="209" t="s">
        <v>384</v>
      </c>
      <c r="H186" s="210">
        <v>0.032000000000000001</v>
      </c>
      <c r="I186" s="211"/>
      <c r="J186" s="212">
        <f>ROUND(I186*H186,2)</f>
        <v>0</v>
      </c>
      <c r="K186" s="208" t="s">
        <v>300</v>
      </c>
      <c r="L186" s="45"/>
      <c r="M186" s="213" t="s">
        <v>19</v>
      </c>
      <c r="N186" s="214" t="s">
        <v>41</v>
      </c>
      <c r="O186" s="85"/>
      <c r="P186" s="215">
        <f>O186*H186</f>
        <v>0</v>
      </c>
      <c r="Q186" s="215">
        <v>1.06277</v>
      </c>
      <c r="R186" s="215">
        <f>Q186*H186</f>
        <v>0.03400864</v>
      </c>
      <c r="S186" s="215">
        <v>0</v>
      </c>
      <c r="T186" s="21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7" t="s">
        <v>168</v>
      </c>
      <c r="AT186" s="217" t="s">
        <v>155</v>
      </c>
      <c r="AU186" s="217" t="s">
        <v>80</v>
      </c>
      <c r="AY186" s="18" t="s">
        <v>154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78</v>
      </c>
      <c r="BK186" s="218">
        <f>ROUND(I186*H186,2)</f>
        <v>0</v>
      </c>
      <c r="BL186" s="18" t="s">
        <v>168</v>
      </c>
      <c r="BM186" s="217" t="s">
        <v>1062</v>
      </c>
    </row>
    <row r="187" s="2" customFormat="1">
      <c r="A187" s="39"/>
      <c r="B187" s="40"/>
      <c r="C187" s="41"/>
      <c r="D187" s="231" t="s">
        <v>302</v>
      </c>
      <c r="E187" s="41"/>
      <c r="F187" s="232" t="s">
        <v>649</v>
      </c>
      <c r="G187" s="41"/>
      <c r="H187" s="41"/>
      <c r="I187" s="233"/>
      <c r="J187" s="41"/>
      <c r="K187" s="41"/>
      <c r="L187" s="45"/>
      <c r="M187" s="234"/>
      <c r="N187" s="23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302</v>
      </c>
      <c r="AU187" s="18" t="s">
        <v>80</v>
      </c>
    </row>
    <row r="188" s="13" customFormat="1">
      <c r="A188" s="13"/>
      <c r="B188" s="236"/>
      <c r="C188" s="237"/>
      <c r="D188" s="238" t="s">
        <v>322</v>
      </c>
      <c r="E188" s="239" t="s">
        <v>19</v>
      </c>
      <c r="F188" s="240" t="s">
        <v>1063</v>
      </c>
      <c r="G188" s="237"/>
      <c r="H188" s="241">
        <v>0.032000000000000001</v>
      </c>
      <c r="I188" s="242"/>
      <c r="J188" s="237"/>
      <c r="K188" s="237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322</v>
      </c>
      <c r="AU188" s="247" t="s">
        <v>80</v>
      </c>
      <c r="AV188" s="13" t="s">
        <v>80</v>
      </c>
      <c r="AW188" s="13" t="s">
        <v>32</v>
      </c>
      <c r="AX188" s="13" t="s">
        <v>78</v>
      </c>
      <c r="AY188" s="247" t="s">
        <v>154</v>
      </c>
    </row>
    <row r="189" s="11" customFormat="1" ht="22.8" customHeight="1">
      <c r="A189" s="11"/>
      <c r="B189" s="192"/>
      <c r="C189" s="193"/>
      <c r="D189" s="194" t="s">
        <v>69</v>
      </c>
      <c r="E189" s="229" t="s">
        <v>183</v>
      </c>
      <c r="F189" s="229" t="s">
        <v>421</v>
      </c>
      <c r="G189" s="193"/>
      <c r="H189" s="193"/>
      <c r="I189" s="196"/>
      <c r="J189" s="230">
        <f>BK189</f>
        <v>0</v>
      </c>
      <c r="K189" s="193"/>
      <c r="L189" s="198"/>
      <c r="M189" s="199"/>
      <c r="N189" s="200"/>
      <c r="O189" s="200"/>
      <c r="P189" s="201">
        <f>SUM(P190:P226)</f>
        <v>0</v>
      </c>
      <c r="Q189" s="200"/>
      <c r="R189" s="201">
        <f>SUM(R190:R226)</f>
        <v>9.2043499999999998</v>
      </c>
      <c r="S189" s="200"/>
      <c r="T189" s="202">
        <f>SUM(T190:T226)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203" t="s">
        <v>78</v>
      </c>
      <c r="AT189" s="204" t="s">
        <v>69</v>
      </c>
      <c r="AU189" s="204" t="s">
        <v>78</v>
      </c>
      <c r="AY189" s="203" t="s">
        <v>154</v>
      </c>
      <c r="BK189" s="205">
        <f>SUM(BK190:BK226)</f>
        <v>0</v>
      </c>
    </row>
    <row r="190" s="2" customFormat="1" ht="16.5" customHeight="1">
      <c r="A190" s="39"/>
      <c r="B190" s="40"/>
      <c r="C190" s="206" t="s">
        <v>470</v>
      </c>
      <c r="D190" s="206" t="s">
        <v>155</v>
      </c>
      <c r="E190" s="207" t="s">
        <v>1064</v>
      </c>
      <c r="F190" s="208" t="s">
        <v>1065</v>
      </c>
      <c r="G190" s="209" t="s">
        <v>310</v>
      </c>
      <c r="H190" s="210">
        <v>10</v>
      </c>
      <c r="I190" s="211"/>
      <c r="J190" s="212">
        <f>ROUND(I190*H190,2)</f>
        <v>0</v>
      </c>
      <c r="K190" s="208" t="s">
        <v>300</v>
      </c>
      <c r="L190" s="45"/>
      <c r="M190" s="213" t="s">
        <v>19</v>
      </c>
      <c r="N190" s="214" t="s">
        <v>41</v>
      </c>
      <c r="O190" s="85"/>
      <c r="P190" s="215">
        <f>O190*H190</f>
        <v>0</v>
      </c>
      <c r="Q190" s="215">
        <v>1.0000000000000001E-05</v>
      </c>
      <c r="R190" s="215">
        <f>Q190*H190</f>
        <v>0.00010000000000000001</v>
      </c>
      <c r="S190" s="215">
        <v>0</v>
      </c>
      <c r="T190" s="21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7" t="s">
        <v>168</v>
      </c>
      <c r="AT190" s="217" t="s">
        <v>155</v>
      </c>
      <c r="AU190" s="217" t="s">
        <v>80</v>
      </c>
      <c r="AY190" s="18" t="s">
        <v>154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78</v>
      </c>
      <c r="BK190" s="218">
        <f>ROUND(I190*H190,2)</f>
        <v>0</v>
      </c>
      <c r="BL190" s="18" t="s">
        <v>168</v>
      </c>
      <c r="BM190" s="217" t="s">
        <v>1066</v>
      </c>
    </row>
    <row r="191" s="2" customFormat="1">
      <c r="A191" s="39"/>
      <c r="B191" s="40"/>
      <c r="C191" s="41"/>
      <c r="D191" s="231" t="s">
        <v>302</v>
      </c>
      <c r="E191" s="41"/>
      <c r="F191" s="232" t="s">
        <v>1067</v>
      </c>
      <c r="G191" s="41"/>
      <c r="H191" s="41"/>
      <c r="I191" s="233"/>
      <c r="J191" s="41"/>
      <c r="K191" s="41"/>
      <c r="L191" s="45"/>
      <c r="M191" s="234"/>
      <c r="N191" s="235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302</v>
      </c>
      <c r="AU191" s="18" t="s">
        <v>80</v>
      </c>
    </row>
    <row r="192" s="2" customFormat="1" ht="16.5" customHeight="1">
      <c r="A192" s="39"/>
      <c r="B192" s="40"/>
      <c r="C192" s="206" t="s">
        <v>475</v>
      </c>
      <c r="D192" s="206" t="s">
        <v>155</v>
      </c>
      <c r="E192" s="207" t="s">
        <v>1068</v>
      </c>
      <c r="F192" s="208" t="s">
        <v>1069</v>
      </c>
      <c r="G192" s="209" t="s">
        <v>310</v>
      </c>
      <c r="H192" s="210">
        <v>10</v>
      </c>
      <c r="I192" s="211"/>
      <c r="J192" s="212">
        <f>ROUND(I192*H192,2)</f>
        <v>0</v>
      </c>
      <c r="K192" s="208" t="s">
        <v>300</v>
      </c>
      <c r="L192" s="45"/>
      <c r="M192" s="213" t="s">
        <v>19</v>
      </c>
      <c r="N192" s="214" t="s">
        <v>41</v>
      </c>
      <c r="O192" s="85"/>
      <c r="P192" s="215">
        <f>O192*H192</f>
        <v>0</v>
      </c>
      <c r="Q192" s="215">
        <v>1.0000000000000001E-05</v>
      </c>
      <c r="R192" s="215">
        <f>Q192*H192</f>
        <v>0.00010000000000000001</v>
      </c>
      <c r="S192" s="215">
        <v>0</v>
      </c>
      <c r="T192" s="21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7" t="s">
        <v>168</v>
      </c>
      <c r="AT192" s="217" t="s">
        <v>155</v>
      </c>
      <c r="AU192" s="217" t="s">
        <v>80</v>
      </c>
      <c r="AY192" s="18" t="s">
        <v>154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78</v>
      </c>
      <c r="BK192" s="218">
        <f>ROUND(I192*H192,2)</f>
        <v>0</v>
      </c>
      <c r="BL192" s="18" t="s">
        <v>168</v>
      </c>
      <c r="BM192" s="217" t="s">
        <v>1070</v>
      </c>
    </row>
    <row r="193" s="2" customFormat="1">
      <c r="A193" s="39"/>
      <c r="B193" s="40"/>
      <c r="C193" s="41"/>
      <c r="D193" s="231" t="s">
        <v>302</v>
      </c>
      <c r="E193" s="41"/>
      <c r="F193" s="232" t="s">
        <v>1071</v>
      </c>
      <c r="G193" s="41"/>
      <c r="H193" s="41"/>
      <c r="I193" s="233"/>
      <c r="J193" s="41"/>
      <c r="K193" s="41"/>
      <c r="L193" s="45"/>
      <c r="M193" s="234"/>
      <c r="N193" s="235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302</v>
      </c>
      <c r="AU193" s="18" t="s">
        <v>80</v>
      </c>
    </row>
    <row r="194" s="2" customFormat="1" ht="16.5" customHeight="1">
      <c r="A194" s="39"/>
      <c r="B194" s="40"/>
      <c r="C194" s="206" t="s">
        <v>479</v>
      </c>
      <c r="D194" s="206" t="s">
        <v>155</v>
      </c>
      <c r="E194" s="207" t="s">
        <v>1072</v>
      </c>
      <c r="F194" s="208" t="s">
        <v>1073</v>
      </c>
      <c r="G194" s="209" t="s">
        <v>310</v>
      </c>
      <c r="H194" s="210">
        <v>10</v>
      </c>
      <c r="I194" s="211"/>
      <c r="J194" s="212">
        <f>ROUND(I194*H194,2)</f>
        <v>0</v>
      </c>
      <c r="K194" s="208" t="s">
        <v>300</v>
      </c>
      <c r="L194" s="45"/>
      <c r="M194" s="213" t="s">
        <v>19</v>
      </c>
      <c r="N194" s="214" t="s">
        <v>41</v>
      </c>
      <c r="O194" s="85"/>
      <c r="P194" s="215">
        <f>O194*H194</f>
        <v>0</v>
      </c>
      <c r="Q194" s="215">
        <v>2.0000000000000002E-05</v>
      </c>
      <c r="R194" s="215">
        <f>Q194*H194</f>
        <v>0.00020000000000000001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168</v>
      </c>
      <c r="AT194" s="217" t="s">
        <v>155</v>
      </c>
      <c r="AU194" s="217" t="s">
        <v>80</v>
      </c>
      <c r="AY194" s="18" t="s">
        <v>154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78</v>
      </c>
      <c r="BK194" s="218">
        <f>ROUND(I194*H194,2)</f>
        <v>0</v>
      </c>
      <c r="BL194" s="18" t="s">
        <v>168</v>
      </c>
      <c r="BM194" s="217" t="s">
        <v>1074</v>
      </c>
    </row>
    <row r="195" s="2" customFormat="1">
      <c r="A195" s="39"/>
      <c r="B195" s="40"/>
      <c r="C195" s="41"/>
      <c r="D195" s="231" t="s">
        <v>302</v>
      </c>
      <c r="E195" s="41"/>
      <c r="F195" s="232" t="s">
        <v>1075</v>
      </c>
      <c r="G195" s="41"/>
      <c r="H195" s="41"/>
      <c r="I195" s="233"/>
      <c r="J195" s="41"/>
      <c r="K195" s="41"/>
      <c r="L195" s="45"/>
      <c r="M195" s="234"/>
      <c r="N195" s="23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302</v>
      </c>
      <c r="AU195" s="18" t="s">
        <v>80</v>
      </c>
    </row>
    <row r="196" s="2" customFormat="1" ht="16.5" customHeight="1">
      <c r="A196" s="39"/>
      <c r="B196" s="40"/>
      <c r="C196" s="259" t="s">
        <v>484</v>
      </c>
      <c r="D196" s="259" t="s">
        <v>381</v>
      </c>
      <c r="E196" s="260" t="s">
        <v>1076</v>
      </c>
      <c r="F196" s="261" t="s">
        <v>1077</v>
      </c>
      <c r="G196" s="262" t="s">
        <v>310</v>
      </c>
      <c r="H196" s="263">
        <v>10</v>
      </c>
      <c r="I196" s="264"/>
      <c r="J196" s="265">
        <f>ROUND(I196*H196,2)</f>
        <v>0</v>
      </c>
      <c r="K196" s="261" t="s">
        <v>300</v>
      </c>
      <c r="L196" s="266"/>
      <c r="M196" s="267" t="s">
        <v>19</v>
      </c>
      <c r="N196" s="268" t="s">
        <v>41</v>
      </c>
      <c r="O196" s="85"/>
      <c r="P196" s="215">
        <f>O196*H196</f>
        <v>0</v>
      </c>
      <c r="Q196" s="215">
        <v>0.0080999999999999996</v>
      </c>
      <c r="R196" s="215">
        <f>Q196*H196</f>
        <v>0.080999999999999989</v>
      </c>
      <c r="S196" s="215">
        <v>0</v>
      </c>
      <c r="T196" s="21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7" t="s">
        <v>183</v>
      </c>
      <c r="AT196" s="217" t="s">
        <v>381</v>
      </c>
      <c r="AU196" s="217" t="s">
        <v>80</v>
      </c>
      <c r="AY196" s="18" t="s">
        <v>154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78</v>
      </c>
      <c r="BK196" s="218">
        <f>ROUND(I196*H196,2)</f>
        <v>0</v>
      </c>
      <c r="BL196" s="18" t="s">
        <v>168</v>
      </c>
      <c r="BM196" s="217" t="s">
        <v>1078</v>
      </c>
    </row>
    <row r="197" s="2" customFormat="1" ht="16.5" customHeight="1">
      <c r="A197" s="39"/>
      <c r="B197" s="40"/>
      <c r="C197" s="259" t="s">
        <v>488</v>
      </c>
      <c r="D197" s="259" t="s">
        <v>381</v>
      </c>
      <c r="E197" s="260" t="s">
        <v>1079</v>
      </c>
      <c r="F197" s="261" t="s">
        <v>1080</v>
      </c>
      <c r="G197" s="262" t="s">
        <v>310</v>
      </c>
      <c r="H197" s="263">
        <v>10</v>
      </c>
      <c r="I197" s="264"/>
      <c r="J197" s="265">
        <f>ROUND(I197*H197,2)</f>
        <v>0</v>
      </c>
      <c r="K197" s="261" t="s">
        <v>300</v>
      </c>
      <c r="L197" s="266"/>
      <c r="M197" s="267" t="s">
        <v>19</v>
      </c>
      <c r="N197" s="268" t="s">
        <v>41</v>
      </c>
      <c r="O197" s="85"/>
      <c r="P197" s="215">
        <f>O197*H197</f>
        <v>0</v>
      </c>
      <c r="Q197" s="215">
        <v>0.0026700000000000001</v>
      </c>
      <c r="R197" s="215">
        <f>Q197*H197</f>
        <v>0.026700000000000002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183</v>
      </c>
      <c r="AT197" s="217" t="s">
        <v>381</v>
      </c>
      <c r="AU197" s="217" t="s">
        <v>80</v>
      </c>
      <c r="AY197" s="18" t="s">
        <v>154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78</v>
      </c>
      <c r="BK197" s="218">
        <f>ROUND(I197*H197,2)</f>
        <v>0</v>
      </c>
      <c r="BL197" s="18" t="s">
        <v>168</v>
      </c>
      <c r="BM197" s="217" t="s">
        <v>1081</v>
      </c>
    </row>
    <row r="198" s="2" customFormat="1" ht="16.5" customHeight="1">
      <c r="A198" s="39"/>
      <c r="B198" s="40"/>
      <c r="C198" s="259" t="s">
        <v>492</v>
      </c>
      <c r="D198" s="259" t="s">
        <v>381</v>
      </c>
      <c r="E198" s="260" t="s">
        <v>1082</v>
      </c>
      <c r="F198" s="261" t="s">
        <v>1083</v>
      </c>
      <c r="G198" s="262" t="s">
        <v>310</v>
      </c>
      <c r="H198" s="263">
        <v>10</v>
      </c>
      <c r="I198" s="264"/>
      <c r="J198" s="265">
        <f>ROUND(I198*H198,2)</f>
        <v>0</v>
      </c>
      <c r="K198" s="261" t="s">
        <v>300</v>
      </c>
      <c r="L198" s="266"/>
      <c r="M198" s="267" t="s">
        <v>19</v>
      </c>
      <c r="N198" s="268" t="s">
        <v>41</v>
      </c>
      <c r="O198" s="85"/>
      <c r="P198" s="215">
        <f>O198*H198</f>
        <v>0</v>
      </c>
      <c r="Q198" s="215">
        <v>0.0014499999999999999</v>
      </c>
      <c r="R198" s="215">
        <f>Q198*H198</f>
        <v>0.014499999999999999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183</v>
      </c>
      <c r="AT198" s="217" t="s">
        <v>381</v>
      </c>
      <c r="AU198" s="217" t="s">
        <v>80</v>
      </c>
      <c r="AY198" s="18" t="s">
        <v>154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78</v>
      </c>
      <c r="BK198" s="218">
        <f>ROUND(I198*H198,2)</f>
        <v>0</v>
      </c>
      <c r="BL198" s="18" t="s">
        <v>168</v>
      </c>
      <c r="BM198" s="217" t="s">
        <v>1084</v>
      </c>
    </row>
    <row r="199" s="2" customFormat="1" ht="24.15" customHeight="1">
      <c r="A199" s="39"/>
      <c r="B199" s="40"/>
      <c r="C199" s="206" t="s">
        <v>497</v>
      </c>
      <c r="D199" s="206" t="s">
        <v>155</v>
      </c>
      <c r="E199" s="207" t="s">
        <v>910</v>
      </c>
      <c r="F199" s="208" t="s">
        <v>911</v>
      </c>
      <c r="G199" s="209" t="s">
        <v>443</v>
      </c>
      <c r="H199" s="210">
        <v>2</v>
      </c>
      <c r="I199" s="211"/>
      <c r="J199" s="212">
        <f>ROUND(I199*H199,2)</f>
        <v>0</v>
      </c>
      <c r="K199" s="208" t="s">
        <v>300</v>
      </c>
      <c r="L199" s="45"/>
      <c r="M199" s="213" t="s">
        <v>19</v>
      </c>
      <c r="N199" s="214" t="s">
        <v>41</v>
      </c>
      <c r="O199" s="85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7" t="s">
        <v>168</v>
      </c>
      <c r="AT199" s="217" t="s">
        <v>155</v>
      </c>
      <c r="AU199" s="217" t="s">
        <v>80</v>
      </c>
      <c r="AY199" s="18" t="s">
        <v>154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78</v>
      </c>
      <c r="BK199" s="218">
        <f>ROUND(I199*H199,2)</f>
        <v>0</v>
      </c>
      <c r="BL199" s="18" t="s">
        <v>168</v>
      </c>
      <c r="BM199" s="217" t="s">
        <v>1085</v>
      </c>
    </row>
    <row r="200" s="2" customFormat="1">
      <c r="A200" s="39"/>
      <c r="B200" s="40"/>
      <c r="C200" s="41"/>
      <c r="D200" s="231" t="s">
        <v>302</v>
      </c>
      <c r="E200" s="41"/>
      <c r="F200" s="232" t="s">
        <v>913</v>
      </c>
      <c r="G200" s="41"/>
      <c r="H200" s="41"/>
      <c r="I200" s="233"/>
      <c r="J200" s="41"/>
      <c r="K200" s="41"/>
      <c r="L200" s="45"/>
      <c r="M200" s="234"/>
      <c r="N200" s="23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302</v>
      </c>
      <c r="AU200" s="18" t="s">
        <v>80</v>
      </c>
    </row>
    <row r="201" s="2" customFormat="1" ht="24.15" customHeight="1">
      <c r="A201" s="39"/>
      <c r="B201" s="40"/>
      <c r="C201" s="206" t="s">
        <v>503</v>
      </c>
      <c r="D201" s="206" t="s">
        <v>155</v>
      </c>
      <c r="E201" s="207" t="s">
        <v>1086</v>
      </c>
      <c r="F201" s="208" t="s">
        <v>1087</v>
      </c>
      <c r="G201" s="209" t="s">
        <v>443</v>
      </c>
      <c r="H201" s="210">
        <v>1</v>
      </c>
      <c r="I201" s="211"/>
      <c r="J201" s="212">
        <f>ROUND(I201*H201,2)</f>
        <v>0</v>
      </c>
      <c r="K201" s="208" t="s">
        <v>300</v>
      </c>
      <c r="L201" s="45"/>
      <c r="M201" s="213" t="s">
        <v>19</v>
      </c>
      <c r="N201" s="214" t="s">
        <v>41</v>
      </c>
      <c r="O201" s="85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7" t="s">
        <v>168</v>
      </c>
      <c r="AT201" s="217" t="s">
        <v>155</v>
      </c>
      <c r="AU201" s="217" t="s">
        <v>80</v>
      </c>
      <c r="AY201" s="18" t="s">
        <v>154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78</v>
      </c>
      <c r="BK201" s="218">
        <f>ROUND(I201*H201,2)</f>
        <v>0</v>
      </c>
      <c r="BL201" s="18" t="s">
        <v>168</v>
      </c>
      <c r="BM201" s="217" t="s">
        <v>1088</v>
      </c>
    </row>
    <row r="202" s="2" customFormat="1">
      <c r="A202" s="39"/>
      <c r="B202" s="40"/>
      <c r="C202" s="41"/>
      <c r="D202" s="231" t="s">
        <v>302</v>
      </c>
      <c r="E202" s="41"/>
      <c r="F202" s="232" t="s">
        <v>1089</v>
      </c>
      <c r="G202" s="41"/>
      <c r="H202" s="41"/>
      <c r="I202" s="233"/>
      <c r="J202" s="41"/>
      <c r="K202" s="41"/>
      <c r="L202" s="45"/>
      <c r="M202" s="234"/>
      <c r="N202" s="23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302</v>
      </c>
      <c r="AU202" s="18" t="s">
        <v>80</v>
      </c>
    </row>
    <row r="203" s="2" customFormat="1" ht="16.5" customHeight="1">
      <c r="A203" s="39"/>
      <c r="B203" s="40"/>
      <c r="C203" s="259" t="s">
        <v>508</v>
      </c>
      <c r="D203" s="259" t="s">
        <v>381</v>
      </c>
      <c r="E203" s="260" t="s">
        <v>1090</v>
      </c>
      <c r="F203" s="261" t="s">
        <v>1091</v>
      </c>
      <c r="G203" s="262" t="s">
        <v>443</v>
      </c>
      <c r="H203" s="263">
        <v>1</v>
      </c>
      <c r="I203" s="264"/>
      <c r="J203" s="265">
        <f>ROUND(I203*H203,2)</f>
        <v>0</v>
      </c>
      <c r="K203" s="261" t="s">
        <v>300</v>
      </c>
      <c r="L203" s="266"/>
      <c r="M203" s="267" t="s">
        <v>19</v>
      </c>
      <c r="N203" s="268" t="s">
        <v>41</v>
      </c>
      <c r="O203" s="85"/>
      <c r="P203" s="215">
        <f>O203*H203</f>
        <v>0</v>
      </c>
      <c r="Q203" s="215">
        <v>0.0038999999999999998</v>
      </c>
      <c r="R203" s="215">
        <f>Q203*H203</f>
        <v>0.0038999999999999998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183</v>
      </c>
      <c r="AT203" s="217" t="s">
        <v>381</v>
      </c>
      <c r="AU203" s="217" t="s">
        <v>80</v>
      </c>
      <c r="AY203" s="18" t="s">
        <v>154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78</v>
      </c>
      <c r="BK203" s="218">
        <f>ROUND(I203*H203,2)</f>
        <v>0</v>
      </c>
      <c r="BL203" s="18" t="s">
        <v>168</v>
      </c>
      <c r="BM203" s="217" t="s">
        <v>1092</v>
      </c>
    </row>
    <row r="204" s="2" customFormat="1" ht="16.5" customHeight="1">
      <c r="A204" s="39"/>
      <c r="B204" s="40"/>
      <c r="C204" s="259" t="s">
        <v>513</v>
      </c>
      <c r="D204" s="259" t="s">
        <v>381</v>
      </c>
      <c r="E204" s="260" t="s">
        <v>1093</v>
      </c>
      <c r="F204" s="261" t="s">
        <v>1094</v>
      </c>
      <c r="G204" s="262" t="s">
        <v>443</v>
      </c>
      <c r="H204" s="263">
        <v>2</v>
      </c>
      <c r="I204" s="264"/>
      <c r="J204" s="265">
        <f>ROUND(I204*H204,2)</f>
        <v>0</v>
      </c>
      <c r="K204" s="261" t="s">
        <v>300</v>
      </c>
      <c r="L204" s="266"/>
      <c r="M204" s="267" t="s">
        <v>19</v>
      </c>
      <c r="N204" s="268" t="s">
        <v>41</v>
      </c>
      <c r="O204" s="85"/>
      <c r="P204" s="215">
        <f>O204*H204</f>
        <v>0</v>
      </c>
      <c r="Q204" s="215">
        <v>0.0016000000000000001</v>
      </c>
      <c r="R204" s="215">
        <f>Q204*H204</f>
        <v>0.0032000000000000002</v>
      </c>
      <c r="S204" s="215">
        <v>0</v>
      </c>
      <c r="T204" s="21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7" t="s">
        <v>183</v>
      </c>
      <c r="AT204" s="217" t="s">
        <v>381</v>
      </c>
      <c r="AU204" s="217" t="s">
        <v>80</v>
      </c>
      <c r="AY204" s="18" t="s">
        <v>154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78</v>
      </c>
      <c r="BK204" s="218">
        <f>ROUND(I204*H204,2)</f>
        <v>0</v>
      </c>
      <c r="BL204" s="18" t="s">
        <v>168</v>
      </c>
      <c r="BM204" s="217" t="s">
        <v>1095</v>
      </c>
    </row>
    <row r="205" s="2" customFormat="1" ht="24.15" customHeight="1">
      <c r="A205" s="39"/>
      <c r="B205" s="40"/>
      <c r="C205" s="206" t="s">
        <v>519</v>
      </c>
      <c r="D205" s="206" t="s">
        <v>155</v>
      </c>
      <c r="E205" s="207" t="s">
        <v>1096</v>
      </c>
      <c r="F205" s="208" t="s">
        <v>1097</v>
      </c>
      <c r="G205" s="209" t="s">
        <v>443</v>
      </c>
      <c r="H205" s="210">
        <v>3</v>
      </c>
      <c r="I205" s="211"/>
      <c r="J205" s="212">
        <f>ROUND(I205*H205,2)</f>
        <v>0</v>
      </c>
      <c r="K205" s="208" t="s">
        <v>300</v>
      </c>
      <c r="L205" s="45"/>
      <c r="M205" s="213" t="s">
        <v>19</v>
      </c>
      <c r="N205" s="214" t="s">
        <v>41</v>
      </c>
      <c r="O205" s="85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7" t="s">
        <v>168</v>
      </c>
      <c r="AT205" s="217" t="s">
        <v>155</v>
      </c>
      <c r="AU205" s="217" t="s">
        <v>80</v>
      </c>
      <c r="AY205" s="18" t="s">
        <v>154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78</v>
      </c>
      <c r="BK205" s="218">
        <f>ROUND(I205*H205,2)</f>
        <v>0</v>
      </c>
      <c r="BL205" s="18" t="s">
        <v>168</v>
      </c>
      <c r="BM205" s="217" t="s">
        <v>1098</v>
      </c>
    </row>
    <row r="206" s="2" customFormat="1">
      <c r="A206" s="39"/>
      <c r="B206" s="40"/>
      <c r="C206" s="41"/>
      <c r="D206" s="231" t="s">
        <v>302</v>
      </c>
      <c r="E206" s="41"/>
      <c r="F206" s="232" t="s">
        <v>1099</v>
      </c>
      <c r="G206" s="41"/>
      <c r="H206" s="41"/>
      <c r="I206" s="233"/>
      <c r="J206" s="41"/>
      <c r="K206" s="41"/>
      <c r="L206" s="45"/>
      <c r="M206" s="234"/>
      <c r="N206" s="23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302</v>
      </c>
      <c r="AU206" s="18" t="s">
        <v>80</v>
      </c>
    </row>
    <row r="207" s="2" customFormat="1" ht="16.5" customHeight="1">
      <c r="A207" s="39"/>
      <c r="B207" s="40"/>
      <c r="C207" s="259" t="s">
        <v>526</v>
      </c>
      <c r="D207" s="259" t="s">
        <v>381</v>
      </c>
      <c r="E207" s="260" t="s">
        <v>1100</v>
      </c>
      <c r="F207" s="261" t="s">
        <v>1101</v>
      </c>
      <c r="G207" s="262" t="s">
        <v>443</v>
      </c>
      <c r="H207" s="263">
        <v>3</v>
      </c>
      <c r="I207" s="264"/>
      <c r="J207" s="265">
        <f>ROUND(I207*H207,2)</f>
        <v>0</v>
      </c>
      <c r="K207" s="261" t="s">
        <v>300</v>
      </c>
      <c r="L207" s="266"/>
      <c r="M207" s="267" t="s">
        <v>19</v>
      </c>
      <c r="N207" s="268" t="s">
        <v>41</v>
      </c>
      <c r="O207" s="85"/>
      <c r="P207" s="215">
        <f>O207*H207</f>
        <v>0</v>
      </c>
      <c r="Q207" s="215">
        <v>0.0043</v>
      </c>
      <c r="R207" s="215">
        <f>Q207*H207</f>
        <v>0.0129</v>
      </c>
      <c r="S207" s="215">
        <v>0</v>
      </c>
      <c r="T207" s="21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183</v>
      </c>
      <c r="AT207" s="217" t="s">
        <v>381</v>
      </c>
      <c r="AU207" s="217" t="s">
        <v>80</v>
      </c>
      <c r="AY207" s="18" t="s">
        <v>154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78</v>
      </c>
      <c r="BK207" s="218">
        <f>ROUND(I207*H207,2)</f>
        <v>0</v>
      </c>
      <c r="BL207" s="18" t="s">
        <v>168</v>
      </c>
      <c r="BM207" s="217" t="s">
        <v>1102</v>
      </c>
    </row>
    <row r="208" s="2" customFormat="1" ht="24.15" customHeight="1">
      <c r="A208" s="39"/>
      <c r="B208" s="40"/>
      <c r="C208" s="206" t="s">
        <v>716</v>
      </c>
      <c r="D208" s="206" t="s">
        <v>155</v>
      </c>
      <c r="E208" s="207" t="s">
        <v>1103</v>
      </c>
      <c r="F208" s="208" t="s">
        <v>1104</v>
      </c>
      <c r="G208" s="209" t="s">
        <v>443</v>
      </c>
      <c r="H208" s="210">
        <v>2</v>
      </c>
      <c r="I208" s="211"/>
      <c r="J208" s="212">
        <f>ROUND(I208*H208,2)</f>
        <v>0</v>
      </c>
      <c r="K208" s="208" t="s">
        <v>300</v>
      </c>
      <c r="L208" s="45"/>
      <c r="M208" s="213" t="s">
        <v>19</v>
      </c>
      <c r="N208" s="214" t="s">
        <v>41</v>
      </c>
      <c r="O208" s="85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168</v>
      </c>
      <c r="AT208" s="217" t="s">
        <v>155</v>
      </c>
      <c r="AU208" s="217" t="s">
        <v>80</v>
      </c>
      <c r="AY208" s="18" t="s">
        <v>154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78</v>
      </c>
      <c r="BK208" s="218">
        <f>ROUND(I208*H208,2)</f>
        <v>0</v>
      </c>
      <c r="BL208" s="18" t="s">
        <v>168</v>
      </c>
      <c r="BM208" s="217" t="s">
        <v>1105</v>
      </c>
    </row>
    <row r="209" s="2" customFormat="1">
      <c r="A209" s="39"/>
      <c r="B209" s="40"/>
      <c r="C209" s="41"/>
      <c r="D209" s="231" t="s">
        <v>302</v>
      </c>
      <c r="E209" s="41"/>
      <c r="F209" s="232" t="s">
        <v>1106</v>
      </c>
      <c r="G209" s="41"/>
      <c r="H209" s="41"/>
      <c r="I209" s="233"/>
      <c r="J209" s="41"/>
      <c r="K209" s="41"/>
      <c r="L209" s="45"/>
      <c r="M209" s="234"/>
      <c r="N209" s="23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302</v>
      </c>
      <c r="AU209" s="18" t="s">
        <v>80</v>
      </c>
    </row>
    <row r="210" s="2" customFormat="1" ht="16.5" customHeight="1">
      <c r="A210" s="39"/>
      <c r="B210" s="40"/>
      <c r="C210" s="259" t="s">
        <v>720</v>
      </c>
      <c r="D210" s="259" t="s">
        <v>381</v>
      </c>
      <c r="E210" s="260" t="s">
        <v>1107</v>
      </c>
      <c r="F210" s="261" t="s">
        <v>1108</v>
      </c>
      <c r="G210" s="262" t="s">
        <v>443</v>
      </c>
      <c r="H210" s="263">
        <v>2</v>
      </c>
      <c r="I210" s="264"/>
      <c r="J210" s="265">
        <f>ROUND(I210*H210,2)</f>
        <v>0</v>
      </c>
      <c r="K210" s="261" t="s">
        <v>300</v>
      </c>
      <c r="L210" s="266"/>
      <c r="M210" s="267" t="s">
        <v>19</v>
      </c>
      <c r="N210" s="268" t="s">
        <v>41</v>
      </c>
      <c r="O210" s="85"/>
      <c r="P210" s="215">
        <f>O210*H210</f>
        <v>0</v>
      </c>
      <c r="Q210" s="215">
        <v>0.00108</v>
      </c>
      <c r="R210" s="215">
        <f>Q210*H210</f>
        <v>0.00216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183</v>
      </c>
      <c r="AT210" s="217" t="s">
        <v>381</v>
      </c>
      <c r="AU210" s="217" t="s">
        <v>80</v>
      </c>
      <c r="AY210" s="18" t="s">
        <v>154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78</v>
      </c>
      <c r="BK210" s="218">
        <f>ROUND(I210*H210,2)</f>
        <v>0</v>
      </c>
      <c r="BL210" s="18" t="s">
        <v>168</v>
      </c>
      <c r="BM210" s="217" t="s">
        <v>1109</v>
      </c>
    </row>
    <row r="211" s="2" customFormat="1" ht="16.5" customHeight="1">
      <c r="A211" s="39"/>
      <c r="B211" s="40"/>
      <c r="C211" s="206" t="s">
        <v>724</v>
      </c>
      <c r="D211" s="206" t="s">
        <v>155</v>
      </c>
      <c r="E211" s="207" t="s">
        <v>441</v>
      </c>
      <c r="F211" s="208" t="s">
        <v>442</v>
      </c>
      <c r="G211" s="209" t="s">
        <v>443</v>
      </c>
      <c r="H211" s="210">
        <v>3</v>
      </c>
      <c r="I211" s="211"/>
      <c r="J211" s="212">
        <f>ROUND(I211*H211,2)</f>
        <v>0</v>
      </c>
      <c r="K211" s="208" t="s">
        <v>300</v>
      </c>
      <c r="L211" s="45"/>
      <c r="M211" s="213" t="s">
        <v>19</v>
      </c>
      <c r="N211" s="214" t="s">
        <v>41</v>
      </c>
      <c r="O211" s="85"/>
      <c r="P211" s="215">
        <f>O211*H211</f>
        <v>0</v>
      </c>
      <c r="Q211" s="215">
        <v>0.010189999999999999</v>
      </c>
      <c r="R211" s="215">
        <f>Q211*H211</f>
        <v>0.03057</v>
      </c>
      <c r="S211" s="215">
        <v>0</v>
      </c>
      <c r="T211" s="21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7" t="s">
        <v>168</v>
      </c>
      <c r="AT211" s="217" t="s">
        <v>155</v>
      </c>
      <c r="AU211" s="217" t="s">
        <v>80</v>
      </c>
      <c r="AY211" s="18" t="s">
        <v>154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78</v>
      </c>
      <c r="BK211" s="218">
        <f>ROUND(I211*H211,2)</f>
        <v>0</v>
      </c>
      <c r="BL211" s="18" t="s">
        <v>168</v>
      </c>
      <c r="BM211" s="217" t="s">
        <v>1110</v>
      </c>
    </row>
    <row r="212" s="2" customFormat="1">
      <c r="A212" s="39"/>
      <c r="B212" s="40"/>
      <c r="C212" s="41"/>
      <c r="D212" s="231" t="s">
        <v>302</v>
      </c>
      <c r="E212" s="41"/>
      <c r="F212" s="232" t="s">
        <v>445</v>
      </c>
      <c r="G212" s="41"/>
      <c r="H212" s="41"/>
      <c r="I212" s="233"/>
      <c r="J212" s="41"/>
      <c r="K212" s="41"/>
      <c r="L212" s="45"/>
      <c r="M212" s="234"/>
      <c r="N212" s="235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302</v>
      </c>
      <c r="AU212" s="18" t="s">
        <v>80</v>
      </c>
    </row>
    <row r="213" s="2" customFormat="1" ht="16.5" customHeight="1">
      <c r="A213" s="39"/>
      <c r="B213" s="40"/>
      <c r="C213" s="259" t="s">
        <v>729</v>
      </c>
      <c r="D213" s="259" t="s">
        <v>381</v>
      </c>
      <c r="E213" s="260" t="s">
        <v>1111</v>
      </c>
      <c r="F213" s="261" t="s">
        <v>1112</v>
      </c>
      <c r="G213" s="262" t="s">
        <v>443</v>
      </c>
      <c r="H213" s="263">
        <v>1</v>
      </c>
      <c r="I213" s="264"/>
      <c r="J213" s="265">
        <f>ROUND(I213*H213,2)</f>
        <v>0</v>
      </c>
      <c r="K213" s="261" t="s">
        <v>300</v>
      </c>
      <c r="L213" s="266"/>
      <c r="M213" s="267" t="s">
        <v>19</v>
      </c>
      <c r="N213" s="268" t="s">
        <v>41</v>
      </c>
      <c r="O213" s="85"/>
      <c r="P213" s="215">
        <f>O213*H213</f>
        <v>0</v>
      </c>
      <c r="Q213" s="215">
        <v>1.74</v>
      </c>
      <c r="R213" s="215">
        <f>Q213*H213</f>
        <v>1.74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183</v>
      </c>
      <c r="AT213" s="217" t="s">
        <v>381</v>
      </c>
      <c r="AU213" s="217" t="s">
        <v>80</v>
      </c>
      <c r="AY213" s="18" t="s">
        <v>154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78</v>
      </c>
      <c r="BK213" s="218">
        <f>ROUND(I213*H213,2)</f>
        <v>0</v>
      </c>
      <c r="BL213" s="18" t="s">
        <v>168</v>
      </c>
      <c r="BM213" s="217" t="s">
        <v>1113</v>
      </c>
    </row>
    <row r="214" s="2" customFormat="1" ht="16.5" customHeight="1">
      <c r="A214" s="39"/>
      <c r="B214" s="40"/>
      <c r="C214" s="259" t="s">
        <v>733</v>
      </c>
      <c r="D214" s="259" t="s">
        <v>381</v>
      </c>
      <c r="E214" s="260" t="s">
        <v>1114</v>
      </c>
      <c r="F214" s="261" t="s">
        <v>1115</v>
      </c>
      <c r="G214" s="262" t="s">
        <v>443</v>
      </c>
      <c r="H214" s="263">
        <v>2</v>
      </c>
      <c r="I214" s="264"/>
      <c r="J214" s="265">
        <f>ROUND(I214*H214,2)</f>
        <v>0</v>
      </c>
      <c r="K214" s="261" t="s">
        <v>300</v>
      </c>
      <c r="L214" s="266"/>
      <c r="M214" s="267" t="s">
        <v>19</v>
      </c>
      <c r="N214" s="268" t="s">
        <v>41</v>
      </c>
      <c r="O214" s="85"/>
      <c r="P214" s="215">
        <f>O214*H214</f>
        <v>0</v>
      </c>
      <c r="Q214" s="215">
        <v>0.87</v>
      </c>
      <c r="R214" s="215">
        <f>Q214*H214</f>
        <v>1.74</v>
      </c>
      <c r="S214" s="215">
        <v>0</v>
      </c>
      <c r="T214" s="21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7" t="s">
        <v>183</v>
      </c>
      <c r="AT214" s="217" t="s">
        <v>381</v>
      </c>
      <c r="AU214" s="217" t="s">
        <v>80</v>
      </c>
      <c r="AY214" s="18" t="s">
        <v>154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78</v>
      </c>
      <c r="BK214" s="218">
        <f>ROUND(I214*H214,2)</f>
        <v>0</v>
      </c>
      <c r="BL214" s="18" t="s">
        <v>168</v>
      </c>
      <c r="BM214" s="217" t="s">
        <v>1116</v>
      </c>
    </row>
    <row r="215" s="2" customFormat="1" ht="16.5" customHeight="1">
      <c r="A215" s="39"/>
      <c r="B215" s="40"/>
      <c r="C215" s="206" t="s">
        <v>737</v>
      </c>
      <c r="D215" s="206" t="s">
        <v>155</v>
      </c>
      <c r="E215" s="207" t="s">
        <v>471</v>
      </c>
      <c r="F215" s="208" t="s">
        <v>472</v>
      </c>
      <c r="G215" s="209" t="s">
        <v>443</v>
      </c>
      <c r="H215" s="210">
        <v>1</v>
      </c>
      <c r="I215" s="211"/>
      <c r="J215" s="212">
        <f>ROUND(I215*H215,2)</f>
        <v>0</v>
      </c>
      <c r="K215" s="208" t="s">
        <v>300</v>
      </c>
      <c r="L215" s="45"/>
      <c r="M215" s="213" t="s">
        <v>19</v>
      </c>
      <c r="N215" s="214" t="s">
        <v>41</v>
      </c>
      <c r="O215" s="85"/>
      <c r="P215" s="215">
        <f>O215*H215</f>
        <v>0</v>
      </c>
      <c r="Q215" s="215">
        <v>0.01248</v>
      </c>
      <c r="R215" s="215">
        <f>Q215*H215</f>
        <v>0.01248</v>
      </c>
      <c r="S215" s="215">
        <v>0</v>
      </c>
      <c r="T215" s="21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7" t="s">
        <v>168</v>
      </c>
      <c r="AT215" s="217" t="s">
        <v>155</v>
      </c>
      <c r="AU215" s="217" t="s">
        <v>80</v>
      </c>
      <c r="AY215" s="18" t="s">
        <v>154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78</v>
      </c>
      <c r="BK215" s="218">
        <f>ROUND(I215*H215,2)</f>
        <v>0</v>
      </c>
      <c r="BL215" s="18" t="s">
        <v>168</v>
      </c>
      <c r="BM215" s="217" t="s">
        <v>1117</v>
      </c>
    </row>
    <row r="216" s="2" customFormat="1">
      <c r="A216" s="39"/>
      <c r="B216" s="40"/>
      <c r="C216" s="41"/>
      <c r="D216" s="231" t="s">
        <v>302</v>
      </c>
      <c r="E216" s="41"/>
      <c r="F216" s="232" t="s">
        <v>474</v>
      </c>
      <c r="G216" s="41"/>
      <c r="H216" s="41"/>
      <c r="I216" s="233"/>
      <c r="J216" s="41"/>
      <c r="K216" s="41"/>
      <c r="L216" s="45"/>
      <c r="M216" s="234"/>
      <c r="N216" s="23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302</v>
      </c>
      <c r="AU216" s="18" t="s">
        <v>80</v>
      </c>
    </row>
    <row r="217" s="2" customFormat="1" ht="21.75" customHeight="1">
      <c r="A217" s="39"/>
      <c r="B217" s="40"/>
      <c r="C217" s="259" t="s">
        <v>742</v>
      </c>
      <c r="D217" s="259" t="s">
        <v>381</v>
      </c>
      <c r="E217" s="260" t="s">
        <v>1118</v>
      </c>
      <c r="F217" s="261" t="s">
        <v>1119</v>
      </c>
      <c r="G217" s="262" t="s">
        <v>443</v>
      </c>
      <c r="H217" s="263">
        <v>1</v>
      </c>
      <c r="I217" s="264"/>
      <c r="J217" s="265">
        <f>ROUND(I217*H217,2)</f>
        <v>0</v>
      </c>
      <c r="K217" s="261" t="s">
        <v>300</v>
      </c>
      <c r="L217" s="266"/>
      <c r="M217" s="267" t="s">
        <v>19</v>
      </c>
      <c r="N217" s="268" t="s">
        <v>41</v>
      </c>
      <c r="O217" s="85"/>
      <c r="P217" s="215">
        <f>O217*H217</f>
        <v>0</v>
      </c>
      <c r="Q217" s="215">
        <v>1.1180000000000001</v>
      </c>
      <c r="R217" s="215">
        <f>Q217*H217</f>
        <v>1.1180000000000001</v>
      </c>
      <c r="S217" s="215">
        <v>0</v>
      </c>
      <c r="T217" s="21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7" t="s">
        <v>183</v>
      </c>
      <c r="AT217" s="217" t="s">
        <v>381</v>
      </c>
      <c r="AU217" s="217" t="s">
        <v>80</v>
      </c>
      <c r="AY217" s="18" t="s">
        <v>154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8" t="s">
        <v>78</v>
      </c>
      <c r="BK217" s="218">
        <f>ROUND(I217*H217,2)</f>
        <v>0</v>
      </c>
      <c r="BL217" s="18" t="s">
        <v>168</v>
      </c>
      <c r="BM217" s="217" t="s">
        <v>1120</v>
      </c>
    </row>
    <row r="218" s="2" customFormat="1" ht="16.5" customHeight="1">
      <c r="A218" s="39"/>
      <c r="B218" s="40"/>
      <c r="C218" s="206" t="s">
        <v>747</v>
      </c>
      <c r="D218" s="206" t="s">
        <v>155</v>
      </c>
      <c r="E218" s="207" t="s">
        <v>480</v>
      </c>
      <c r="F218" s="208" t="s">
        <v>481</v>
      </c>
      <c r="G218" s="209" t="s">
        <v>443</v>
      </c>
      <c r="H218" s="210">
        <v>1</v>
      </c>
      <c r="I218" s="211"/>
      <c r="J218" s="212">
        <f>ROUND(I218*H218,2)</f>
        <v>0</v>
      </c>
      <c r="K218" s="208" t="s">
        <v>300</v>
      </c>
      <c r="L218" s="45"/>
      <c r="M218" s="213" t="s">
        <v>19</v>
      </c>
      <c r="N218" s="214" t="s">
        <v>41</v>
      </c>
      <c r="O218" s="85"/>
      <c r="P218" s="215">
        <f>O218*H218</f>
        <v>0</v>
      </c>
      <c r="Q218" s="215">
        <v>0.028539999999999999</v>
      </c>
      <c r="R218" s="215">
        <f>Q218*H218</f>
        <v>0.028539999999999999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168</v>
      </c>
      <c r="AT218" s="217" t="s">
        <v>155</v>
      </c>
      <c r="AU218" s="217" t="s">
        <v>80</v>
      </c>
      <c r="AY218" s="18" t="s">
        <v>154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78</v>
      </c>
      <c r="BK218" s="218">
        <f>ROUND(I218*H218,2)</f>
        <v>0</v>
      </c>
      <c r="BL218" s="18" t="s">
        <v>168</v>
      </c>
      <c r="BM218" s="217" t="s">
        <v>1121</v>
      </c>
    </row>
    <row r="219" s="2" customFormat="1">
      <c r="A219" s="39"/>
      <c r="B219" s="40"/>
      <c r="C219" s="41"/>
      <c r="D219" s="231" t="s">
        <v>302</v>
      </c>
      <c r="E219" s="41"/>
      <c r="F219" s="232" t="s">
        <v>483</v>
      </c>
      <c r="G219" s="41"/>
      <c r="H219" s="41"/>
      <c r="I219" s="233"/>
      <c r="J219" s="41"/>
      <c r="K219" s="41"/>
      <c r="L219" s="45"/>
      <c r="M219" s="234"/>
      <c r="N219" s="23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302</v>
      </c>
      <c r="AU219" s="18" t="s">
        <v>80</v>
      </c>
    </row>
    <row r="220" s="2" customFormat="1" ht="16.5" customHeight="1">
      <c r="A220" s="39"/>
      <c r="B220" s="40"/>
      <c r="C220" s="259" t="s">
        <v>749</v>
      </c>
      <c r="D220" s="259" t="s">
        <v>381</v>
      </c>
      <c r="E220" s="260" t="s">
        <v>1122</v>
      </c>
      <c r="F220" s="261" t="s">
        <v>1123</v>
      </c>
      <c r="G220" s="262" t="s">
        <v>443</v>
      </c>
      <c r="H220" s="263">
        <v>1</v>
      </c>
      <c r="I220" s="264"/>
      <c r="J220" s="265">
        <f>ROUND(I220*H220,2)</f>
        <v>0</v>
      </c>
      <c r="K220" s="261" t="s">
        <v>300</v>
      </c>
      <c r="L220" s="266"/>
      <c r="M220" s="267" t="s">
        <v>19</v>
      </c>
      <c r="N220" s="268" t="s">
        <v>41</v>
      </c>
      <c r="O220" s="85"/>
      <c r="P220" s="215">
        <f>O220*H220</f>
        <v>0</v>
      </c>
      <c r="Q220" s="215">
        <v>2.9500000000000002</v>
      </c>
      <c r="R220" s="215">
        <f>Q220*H220</f>
        <v>2.9500000000000002</v>
      </c>
      <c r="S220" s="215">
        <v>0</v>
      </c>
      <c r="T220" s="21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7" t="s">
        <v>183</v>
      </c>
      <c r="AT220" s="217" t="s">
        <v>381</v>
      </c>
      <c r="AU220" s="217" t="s">
        <v>80</v>
      </c>
      <c r="AY220" s="18" t="s">
        <v>154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78</v>
      </c>
      <c r="BK220" s="218">
        <f>ROUND(I220*H220,2)</f>
        <v>0</v>
      </c>
      <c r="BL220" s="18" t="s">
        <v>168</v>
      </c>
      <c r="BM220" s="217" t="s">
        <v>1124</v>
      </c>
    </row>
    <row r="221" s="2" customFormat="1" ht="24.15" customHeight="1">
      <c r="A221" s="39"/>
      <c r="B221" s="40"/>
      <c r="C221" s="206" t="s">
        <v>753</v>
      </c>
      <c r="D221" s="206" t="s">
        <v>155</v>
      </c>
      <c r="E221" s="207" t="s">
        <v>1125</v>
      </c>
      <c r="F221" s="208" t="s">
        <v>1126</v>
      </c>
      <c r="G221" s="209" t="s">
        <v>943</v>
      </c>
      <c r="H221" s="210">
        <v>45</v>
      </c>
      <c r="I221" s="211"/>
      <c r="J221" s="212">
        <f>ROUND(I221*H221,2)</f>
        <v>0</v>
      </c>
      <c r="K221" s="208" t="s">
        <v>19</v>
      </c>
      <c r="L221" s="45"/>
      <c r="M221" s="213" t="s">
        <v>19</v>
      </c>
      <c r="N221" s="214" t="s">
        <v>41</v>
      </c>
      <c r="O221" s="85"/>
      <c r="P221" s="215">
        <f>O221*H221</f>
        <v>0</v>
      </c>
      <c r="Q221" s="215">
        <v>0.032000000000000001</v>
      </c>
      <c r="R221" s="215">
        <f>Q221*H221</f>
        <v>1.44</v>
      </c>
      <c r="S221" s="215">
        <v>0</v>
      </c>
      <c r="T221" s="21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7" t="s">
        <v>168</v>
      </c>
      <c r="AT221" s="217" t="s">
        <v>155</v>
      </c>
      <c r="AU221" s="217" t="s">
        <v>80</v>
      </c>
      <c r="AY221" s="18" t="s">
        <v>154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78</v>
      </c>
      <c r="BK221" s="218">
        <f>ROUND(I221*H221,2)</f>
        <v>0</v>
      </c>
      <c r="BL221" s="18" t="s">
        <v>168</v>
      </c>
      <c r="BM221" s="217" t="s">
        <v>1127</v>
      </c>
    </row>
    <row r="222" s="13" customFormat="1">
      <c r="A222" s="13"/>
      <c r="B222" s="236"/>
      <c r="C222" s="237"/>
      <c r="D222" s="238" t="s">
        <v>322</v>
      </c>
      <c r="E222" s="239" t="s">
        <v>19</v>
      </c>
      <c r="F222" s="240" t="s">
        <v>1128</v>
      </c>
      <c r="G222" s="237"/>
      <c r="H222" s="241">
        <v>45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322</v>
      </c>
      <c r="AU222" s="247" t="s">
        <v>80</v>
      </c>
      <c r="AV222" s="13" t="s">
        <v>80</v>
      </c>
      <c r="AW222" s="13" t="s">
        <v>32</v>
      </c>
      <c r="AX222" s="13" t="s">
        <v>78</v>
      </c>
      <c r="AY222" s="247" t="s">
        <v>154</v>
      </c>
    </row>
    <row r="223" s="2" customFormat="1" ht="24.15" customHeight="1">
      <c r="A223" s="39"/>
      <c r="B223" s="40"/>
      <c r="C223" s="206" t="s">
        <v>755</v>
      </c>
      <c r="D223" s="206" t="s">
        <v>155</v>
      </c>
      <c r="E223" s="207" t="s">
        <v>1129</v>
      </c>
      <c r="F223" s="208" t="s">
        <v>1130</v>
      </c>
      <c r="G223" s="209" t="s">
        <v>943</v>
      </c>
      <c r="H223" s="210">
        <v>5</v>
      </c>
      <c r="I223" s="211"/>
      <c r="J223" s="212">
        <f>ROUND(I223*H223,2)</f>
        <v>0</v>
      </c>
      <c r="K223" s="208" t="s">
        <v>19</v>
      </c>
      <c r="L223" s="45"/>
      <c r="M223" s="213" t="s">
        <v>19</v>
      </c>
      <c r="N223" s="214" t="s">
        <v>41</v>
      </c>
      <c r="O223" s="85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7" t="s">
        <v>168</v>
      </c>
      <c r="AT223" s="217" t="s">
        <v>155</v>
      </c>
      <c r="AU223" s="217" t="s">
        <v>80</v>
      </c>
      <c r="AY223" s="18" t="s">
        <v>154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78</v>
      </c>
      <c r="BK223" s="218">
        <f>ROUND(I223*H223,2)</f>
        <v>0</v>
      </c>
      <c r="BL223" s="18" t="s">
        <v>168</v>
      </c>
      <c r="BM223" s="217" t="s">
        <v>1131</v>
      </c>
    </row>
    <row r="224" s="13" customFormat="1">
      <c r="A224" s="13"/>
      <c r="B224" s="236"/>
      <c r="C224" s="237"/>
      <c r="D224" s="238" t="s">
        <v>322</v>
      </c>
      <c r="E224" s="239" t="s">
        <v>19</v>
      </c>
      <c r="F224" s="240" t="s">
        <v>153</v>
      </c>
      <c r="G224" s="237"/>
      <c r="H224" s="241">
        <v>5</v>
      </c>
      <c r="I224" s="242"/>
      <c r="J224" s="237"/>
      <c r="K224" s="237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322</v>
      </c>
      <c r="AU224" s="247" t="s">
        <v>80</v>
      </c>
      <c r="AV224" s="13" t="s">
        <v>80</v>
      </c>
      <c r="AW224" s="13" t="s">
        <v>32</v>
      </c>
      <c r="AX224" s="13" t="s">
        <v>78</v>
      </c>
      <c r="AY224" s="247" t="s">
        <v>154</v>
      </c>
    </row>
    <row r="225" s="2" customFormat="1" ht="24.15" customHeight="1">
      <c r="A225" s="39"/>
      <c r="B225" s="40"/>
      <c r="C225" s="206" t="s">
        <v>759</v>
      </c>
      <c r="D225" s="206" t="s">
        <v>155</v>
      </c>
      <c r="E225" s="207" t="s">
        <v>1132</v>
      </c>
      <c r="F225" s="208" t="s">
        <v>1133</v>
      </c>
      <c r="G225" s="209" t="s">
        <v>943</v>
      </c>
      <c r="H225" s="210">
        <v>5</v>
      </c>
      <c r="I225" s="211"/>
      <c r="J225" s="212">
        <f>ROUND(I225*H225,2)</f>
        <v>0</v>
      </c>
      <c r="K225" s="208" t="s">
        <v>19</v>
      </c>
      <c r="L225" s="45"/>
      <c r="M225" s="213" t="s">
        <v>19</v>
      </c>
      <c r="N225" s="214" t="s">
        <v>41</v>
      </c>
      <c r="O225" s="85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168</v>
      </c>
      <c r="AT225" s="217" t="s">
        <v>155</v>
      </c>
      <c r="AU225" s="217" t="s">
        <v>80</v>
      </c>
      <c r="AY225" s="18" t="s">
        <v>154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78</v>
      </c>
      <c r="BK225" s="218">
        <f>ROUND(I225*H225,2)</f>
        <v>0</v>
      </c>
      <c r="BL225" s="18" t="s">
        <v>168</v>
      </c>
      <c r="BM225" s="217" t="s">
        <v>1134</v>
      </c>
    </row>
    <row r="226" s="13" customFormat="1">
      <c r="A226" s="13"/>
      <c r="B226" s="236"/>
      <c r="C226" s="237"/>
      <c r="D226" s="238" t="s">
        <v>322</v>
      </c>
      <c r="E226" s="239" t="s">
        <v>19</v>
      </c>
      <c r="F226" s="240" t="s">
        <v>153</v>
      </c>
      <c r="G226" s="237"/>
      <c r="H226" s="241">
        <v>5</v>
      </c>
      <c r="I226" s="242"/>
      <c r="J226" s="237"/>
      <c r="K226" s="237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322</v>
      </c>
      <c r="AU226" s="247" t="s">
        <v>80</v>
      </c>
      <c r="AV226" s="13" t="s">
        <v>80</v>
      </c>
      <c r="AW226" s="13" t="s">
        <v>32</v>
      </c>
      <c r="AX226" s="13" t="s">
        <v>78</v>
      </c>
      <c r="AY226" s="247" t="s">
        <v>154</v>
      </c>
    </row>
    <row r="227" s="11" customFormat="1" ht="22.8" customHeight="1">
      <c r="A227" s="11"/>
      <c r="B227" s="192"/>
      <c r="C227" s="193"/>
      <c r="D227" s="194" t="s">
        <v>69</v>
      </c>
      <c r="E227" s="229" t="s">
        <v>524</v>
      </c>
      <c r="F227" s="229" t="s">
        <v>525</v>
      </c>
      <c r="G227" s="193"/>
      <c r="H227" s="193"/>
      <c r="I227" s="196"/>
      <c r="J227" s="230">
        <f>BK227</f>
        <v>0</v>
      </c>
      <c r="K227" s="193"/>
      <c r="L227" s="198"/>
      <c r="M227" s="199"/>
      <c r="N227" s="200"/>
      <c r="O227" s="200"/>
      <c r="P227" s="201">
        <f>SUM(P228:P229)</f>
        <v>0</v>
      </c>
      <c r="Q227" s="200"/>
      <c r="R227" s="201">
        <f>SUM(R228:R229)</f>
        <v>0</v>
      </c>
      <c r="S227" s="200"/>
      <c r="T227" s="202">
        <f>SUM(T228:T229)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3" t="s">
        <v>78</v>
      </c>
      <c r="AT227" s="204" t="s">
        <v>69</v>
      </c>
      <c r="AU227" s="204" t="s">
        <v>78</v>
      </c>
      <c r="AY227" s="203" t="s">
        <v>154</v>
      </c>
      <c r="BK227" s="205">
        <f>SUM(BK228:BK229)</f>
        <v>0</v>
      </c>
    </row>
    <row r="228" s="2" customFormat="1" ht="24.15" customHeight="1">
      <c r="A228" s="39"/>
      <c r="B228" s="40"/>
      <c r="C228" s="206" t="s">
        <v>761</v>
      </c>
      <c r="D228" s="206" t="s">
        <v>155</v>
      </c>
      <c r="E228" s="207" t="s">
        <v>527</v>
      </c>
      <c r="F228" s="208" t="s">
        <v>528</v>
      </c>
      <c r="G228" s="209" t="s">
        <v>384</v>
      </c>
      <c r="H228" s="210">
        <v>284.98500000000001</v>
      </c>
      <c r="I228" s="211"/>
      <c r="J228" s="212">
        <f>ROUND(I228*H228,2)</f>
        <v>0</v>
      </c>
      <c r="K228" s="208" t="s">
        <v>300</v>
      </c>
      <c r="L228" s="45"/>
      <c r="M228" s="213" t="s">
        <v>19</v>
      </c>
      <c r="N228" s="214" t="s">
        <v>41</v>
      </c>
      <c r="O228" s="85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168</v>
      </c>
      <c r="AT228" s="217" t="s">
        <v>155</v>
      </c>
      <c r="AU228" s="217" t="s">
        <v>80</v>
      </c>
      <c r="AY228" s="18" t="s">
        <v>154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78</v>
      </c>
      <c r="BK228" s="218">
        <f>ROUND(I228*H228,2)</f>
        <v>0</v>
      </c>
      <c r="BL228" s="18" t="s">
        <v>168</v>
      </c>
      <c r="BM228" s="217" t="s">
        <v>1135</v>
      </c>
    </row>
    <row r="229" s="2" customFormat="1">
      <c r="A229" s="39"/>
      <c r="B229" s="40"/>
      <c r="C229" s="41"/>
      <c r="D229" s="231" t="s">
        <v>302</v>
      </c>
      <c r="E229" s="41"/>
      <c r="F229" s="232" t="s">
        <v>530</v>
      </c>
      <c r="G229" s="41"/>
      <c r="H229" s="41"/>
      <c r="I229" s="233"/>
      <c r="J229" s="41"/>
      <c r="K229" s="41"/>
      <c r="L229" s="45"/>
      <c r="M229" s="269"/>
      <c r="N229" s="270"/>
      <c r="O229" s="221"/>
      <c r="P229" s="221"/>
      <c r="Q229" s="221"/>
      <c r="R229" s="221"/>
      <c r="S229" s="221"/>
      <c r="T229" s="271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302</v>
      </c>
      <c r="AU229" s="18" t="s">
        <v>80</v>
      </c>
    </row>
    <row r="230" s="2" customFormat="1" ht="6.96" customHeight="1">
      <c r="A230" s="39"/>
      <c r="B230" s="60"/>
      <c r="C230" s="61"/>
      <c r="D230" s="61"/>
      <c r="E230" s="61"/>
      <c r="F230" s="61"/>
      <c r="G230" s="61"/>
      <c r="H230" s="61"/>
      <c r="I230" s="61"/>
      <c r="J230" s="61"/>
      <c r="K230" s="61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g8+h+EVbJYxYj5ieKFR0uHlcU5VxHNdbyXUUCYAsYMGwbUFZf7M8151XLkOG3W37j8soUw8kI132N0OWwSVdvw==" hashValue="pnXp/NMTgUvmz+usYmGym4vet7gYLsL5MYCtbRND7DrjfIHnkAwrbS5s12i4St3YHyz30yOz8KBa/NL0H9mgRw==" algorithmName="SHA-512" password="CC35"/>
  <autoFilter ref="C89:K2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2/131251205"/>
    <hyperlink ref="F97" r:id="rId2" display="https://podminky.urs.cz/item/CS_URS_2025_02/131351205"/>
    <hyperlink ref="F100" r:id="rId3" display="https://podminky.urs.cz/item/CS_URS_2025_02/131451205"/>
    <hyperlink ref="F103" r:id="rId4" display="https://podminky.urs.cz/item/CS_URS_2025_02/131551205"/>
    <hyperlink ref="F106" r:id="rId5" display="https://podminky.urs.cz/item/CS_URS_2025_02/151201201"/>
    <hyperlink ref="F109" r:id="rId6" display="https://podminky.urs.cz/item/CS_URS_2025_02/151201211"/>
    <hyperlink ref="F112" r:id="rId7" display="https://podminky.urs.cz/item/CS_URS_2025_02/151201301"/>
    <hyperlink ref="F115" r:id="rId8" display="https://podminky.urs.cz/item/CS_URS_2025_02/151201311"/>
    <hyperlink ref="F118" r:id="rId9" display="https://podminky.urs.cz/item/CS_URS_2025_02/162351123"/>
    <hyperlink ref="F122" r:id="rId10" display="https://podminky.urs.cz/item/CS_URS_2025_02/162751137"/>
    <hyperlink ref="F125" r:id="rId11" display="https://podminky.urs.cz/item/CS_URS_2025_02/162751156"/>
    <hyperlink ref="F128" r:id="rId12" display="https://podminky.urs.cz/item/CS_URS_2025_02/167151112"/>
    <hyperlink ref="F133" r:id="rId13" display="https://podminky.urs.cz/item/CS_URS_2025_02/171201201"/>
    <hyperlink ref="F136" r:id="rId14" display="https://podminky.urs.cz/item/CS_URS_2025_02/174151101"/>
    <hyperlink ref="F141" r:id="rId15" display="https://podminky.urs.cz/item/CS_URS_2025_02/175151101"/>
    <hyperlink ref="F148" r:id="rId16" display="https://podminky.urs.cz/item/CS_URS_2025_02/181351003"/>
    <hyperlink ref="F150" r:id="rId17" display="https://podminky.urs.cz/item/CS_URS_2025_02/181411121"/>
    <hyperlink ref="F154" r:id="rId18" display="https://podminky.urs.cz/item/CS_URS_2025_02/181411122"/>
    <hyperlink ref="F156" r:id="rId19" display="https://podminky.urs.cz/item/CS_URS_2025_02/181951113"/>
    <hyperlink ref="F159" r:id="rId20" display="https://podminky.urs.cz/item/CS_URS_2025_02/181951114"/>
    <hyperlink ref="F161" r:id="rId21" display="https://podminky.urs.cz/item/CS_URS_2025_02/182151112"/>
    <hyperlink ref="F163" r:id="rId22" display="https://podminky.urs.cz/item/CS_URS_2025_02/182351023"/>
    <hyperlink ref="F168" r:id="rId23" display="https://podminky.urs.cz/item/CS_URS_2025_02/213141113"/>
    <hyperlink ref="F174" r:id="rId24" display="https://podminky.urs.cz/item/CS_URS_2025_02/271532211"/>
    <hyperlink ref="F178" r:id="rId25" display="https://podminky.urs.cz/item/CS_URS_2025_02/273321511"/>
    <hyperlink ref="F181" r:id="rId26" display="https://podminky.urs.cz/item/CS_URS_2025_02/274352221"/>
    <hyperlink ref="F184" r:id="rId27" display="https://podminky.urs.cz/item/CS_URS_2025_02/274352222"/>
    <hyperlink ref="F187" r:id="rId28" display="https://podminky.urs.cz/item/CS_URS_2025_02/273362021"/>
    <hyperlink ref="F191" r:id="rId29" display="https://podminky.urs.cz/item/CS_URS_2025_02/871263121"/>
    <hyperlink ref="F193" r:id="rId30" display="https://podminky.urs.cz/item/CS_URS_2025_02/871313121"/>
    <hyperlink ref="F195" r:id="rId31" display="https://podminky.urs.cz/item/CS_URS_2025_02/871363121"/>
    <hyperlink ref="F200" r:id="rId32" display="https://podminky.urs.cz/item/CS_URS_2025_02/877310310"/>
    <hyperlink ref="F202" r:id="rId33" display="https://podminky.urs.cz/item/CS_URS_2025_02/877360310"/>
    <hyperlink ref="F206" r:id="rId34" display="https://podminky.urs.cz/item/CS_URS_2025_02/877360320"/>
    <hyperlink ref="F209" r:id="rId35" display="https://podminky.urs.cz/item/CS_URS_2025_02/877360330"/>
    <hyperlink ref="F212" r:id="rId36" display="https://podminky.urs.cz/item/CS_URS_2025_02/894411311"/>
    <hyperlink ref="F216" r:id="rId37" display="https://podminky.urs.cz/item/CS_URS_2025_02/894412411"/>
    <hyperlink ref="F219" r:id="rId38" display="https://podminky.urs.cz/item/CS_URS_2025_02/894414111"/>
    <hyperlink ref="F229" r:id="rId39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Ořechov - inženýrské sítě pro zástavbu RD</v>
      </c>
      <c r="F7" s="143"/>
      <c r="G7" s="143"/>
      <c r="H7" s="143"/>
      <c r="L7" s="21"/>
    </row>
    <row r="8" s="1" customFormat="1" ht="12" customHeight="1">
      <c r="B8" s="21"/>
      <c r="D8" s="143" t="s">
        <v>131</v>
      </c>
      <c r="L8" s="21"/>
    </row>
    <row r="9" s="2" customFormat="1" ht="16.5" customHeight="1">
      <c r="A9" s="39"/>
      <c r="B9" s="45"/>
      <c r="C9" s="39"/>
      <c r="D9" s="39"/>
      <c r="E9" s="144" t="s">
        <v>829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285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1136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28. 8. 2025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33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</v>
      </c>
      <c r="F26" s="39"/>
      <c r="G26" s="39"/>
      <c r="H26" s="39"/>
      <c r="I26" s="143" t="s">
        <v>28</v>
      </c>
      <c r="J26" s="134" t="s">
        <v>287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34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3" t="s">
        <v>41</v>
      </c>
      <c r="F35" s="157">
        <f>ROUND((SUM(BE90:BE214)),  2)</f>
        <v>0</v>
      </c>
      <c r="G35" s="39"/>
      <c r="H35" s="39"/>
      <c r="I35" s="158">
        <v>0.20999999999999999</v>
      </c>
      <c r="J35" s="157">
        <f>ROUND(((SUM(BE90:BE214))*I35),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42</v>
      </c>
      <c r="F36" s="157">
        <f>ROUND((SUM(BF90:BF214)),  2)</f>
        <v>0</v>
      </c>
      <c r="G36" s="39"/>
      <c r="H36" s="39"/>
      <c r="I36" s="158">
        <v>0.12</v>
      </c>
      <c r="J36" s="157">
        <f>ROUND(((SUM(BF90:BF214))*I36),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43</v>
      </c>
      <c r="F37" s="157">
        <f>ROUND((SUM(BG90:BG214)),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44</v>
      </c>
      <c r="F38" s="157">
        <f>ROUND((SUM(BH90:BH214)),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45</v>
      </c>
      <c r="F39" s="157">
        <f>ROUND((SUM(BI90:BI214)),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Ořechov - inženýrské sítě pro zástavbu RD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829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285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03.3 - Vsakovací objekt VO2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Ořechov</v>
      </c>
      <c r="G56" s="41"/>
      <c r="H56" s="41"/>
      <c r="I56" s="33" t="s">
        <v>23</v>
      </c>
      <c r="J56" s="73" t="str">
        <f>IF(J14="","",J14)</f>
        <v>28. 8. 2025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/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68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s="9" customFormat="1" ht="24.96" customHeight="1">
      <c r="A64" s="9"/>
      <c r="B64" s="175"/>
      <c r="C64" s="176"/>
      <c r="D64" s="177" t="s">
        <v>288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4"/>
      <c r="C65" s="126"/>
      <c r="D65" s="225" t="s">
        <v>289</v>
      </c>
      <c r="E65" s="226"/>
      <c r="F65" s="226"/>
      <c r="G65" s="226"/>
      <c r="H65" s="226"/>
      <c r="I65" s="226"/>
      <c r="J65" s="227">
        <f>J92</f>
        <v>0</v>
      </c>
      <c r="K65" s="126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4"/>
      <c r="C66" s="126"/>
      <c r="D66" s="225" t="s">
        <v>532</v>
      </c>
      <c r="E66" s="226"/>
      <c r="F66" s="226"/>
      <c r="G66" s="226"/>
      <c r="H66" s="226"/>
      <c r="I66" s="226"/>
      <c r="J66" s="227">
        <f>J152</f>
        <v>0</v>
      </c>
      <c r="K66" s="126"/>
      <c r="L66" s="22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4"/>
      <c r="C67" s="126"/>
      <c r="D67" s="225" t="s">
        <v>291</v>
      </c>
      <c r="E67" s="226"/>
      <c r="F67" s="226"/>
      <c r="G67" s="226"/>
      <c r="H67" s="226"/>
      <c r="I67" s="226"/>
      <c r="J67" s="227">
        <f>J178</f>
        <v>0</v>
      </c>
      <c r="K67" s="126"/>
      <c r="L67" s="22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4"/>
      <c r="C68" s="126"/>
      <c r="D68" s="225" t="s">
        <v>293</v>
      </c>
      <c r="E68" s="226"/>
      <c r="F68" s="226"/>
      <c r="G68" s="226"/>
      <c r="H68" s="226"/>
      <c r="I68" s="226"/>
      <c r="J68" s="227">
        <f>J212</f>
        <v>0</v>
      </c>
      <c r="K68" s="126"/>
      <c r="L68" s="228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138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Ořechov - inženýrské sítě pro zástavbu RD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131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829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285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 03.3 - Vsakovací objekt VO2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Ořechov</v>
      </c>
      <c r="G84" s="41"/>
      <c r="H84" s="41"/>
      <c r="I84" s="33" t="s">
        <v>23</v>
      </c>
      <c r="J84" s="73" t="str">
        <f>IF(J14="","",J14)</f>
        <v>28. 8. 2025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 xml:space="preserve"> </v>
      </c>
      <c r="G86" s="41"/>
      <c r="H86" s="41"/>
      <c r="I86" s="33" t="s">
        <v>31</v>
      </c>
      <c r="J86" s="37" t="str">
        <f>E23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33</v>
      </c>
      <c r="J87" s="37" t="str">
        <f>E26</f>
        <v/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81"/>
      <c r="B89" s="182"/>
      <c r="C89" s="183" t="s">
        <v>139</v>
      </c>
      <c r="D89" s="184" t="s">
        <v>55</v>
      </c>
      <c r="E89" s="184" t="s">
        <v>51</v>
      </c>
      <c r="F89" s="184" t="s">
        <v>52</v>
      </c>
      <c r="G89" s="184" t="s">
        <v>140</v>
      </c>
      <c r="H89" s="184" t="s">
        <v>141</v>
      </c>
      <c r="I89" s="184" t="s">
        <v>142</v>
      </c>
      <c r="J89" s="184" t="s">
        <v>135</v>
      </c>
      <c r="K89" s="185" t="s">
        <v>143</v>
      </c>
      <c r="L89" s="186"/>
      <c r="M89" s="93" t="s">
        <v>19</v>
      </c>
      <c r="N89" s="94" t="s">
        <v>40</v>
      </c>
      <c r="O89" s="94" t="s">
        <v>144</v>
      </c>
      <c r="P89" s="94" t="s">
        <v>145</v>
      </c>
      <c r="Q89" s="94" t="s">
        <v>146</v>
      </c>
      <c r="R89" s="94" t="s">
        <v>147</v>
      </c>
      <c r="S89" s="94" t="s">
        <v>148</v>
      </c>
      <c r="T89" s="95" t="s">
        <v>149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39"/>
      <c r="B90" s="40"/>
      <c r="C90" s="100" t="s">
        <v>150</v>
      </c>
      <c r="D90" s="41"/>
      <c r="E90" s="41"/>
      <c r="F90" s="41"/>
      <c r="G90" s="41"/>
      <c r="H90" s="41"/>
      <c r="I90" s="41"/>
      <c r="J90" s="187">
        <f>BK90</f>
        <v>0</v>
      </c>
      <c r="K90" s="41"/>
      <c r="L90" s="45"/>
      <c r="M90" s="96"/>
      <c r="N90" s="188"/>
      <c r="O90" s="97"/>
      <c r="P90" s="189">
        <f>P91</f>
        <v>0</v>
      </c>
      <c r="Q90" s="97"/>
      <c r="R90" s="189">
        <f>R91</f>
        <v>85.25564267</v>
      </c>
      <c r="S90" s="97"/>
      <c r="T90" s="190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69</v>
      </c>
      <c r="AU90" s="18" t="s">
        <v>136</v>
      </c>
      <c r="BK90" s="191">
        <f>BK91</f>
        <v>0</v>
      </c>
    </row>
    <row r="91" s="11" customFormat="1" ht="25.92" customHeight="1">
      <c r="A91" s="11"/>
      <c r="B91" s="192"/>
      <c r="C91" s="193"/>
      <c r="D91" s="194" t="s">
        <v>69</v>
      </c>
      <c r="E91" s="195" t="s">
        <v>294</v>
      </c>
      <c r="F91" s="195" t="s">
        <v>295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P92+P152+P178+P212</f>
        <v>0</v>
      </c>
      <c r="Q91" s="200"/>
      <c r="R91" s="201">
        <f>R92+R152+R178+R212</f>
        <v>85.25564267</v>
      </c>
      <c r="S91" s="200"/>
      <c r="T91" s="202">
        <f>T92+T152+T178+T212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3" t="s">
        <v>78</v>
      </c>
      <c r="AT91" s="204" t="s">
        <v>69</v>
      </c>
      <c r="AU91" s="204" t="s">
        <v>70</v>
      </c>
      <c r="AY91" s="203" t="s">
        <v>154</v>
      </c>
      <c r="BK91" s="205">
        <f>BK92+BK152+BK178+BK212</f>
        <v>0</v>
      </c>
    </row>
    <row r="92" s="11" customFormat="1" ht="22.8" customHeight="1">
      <c r="A92" s="11"/>
      <c r="B92" s="192"/>
      <c r="C92" s="193"/>
      <c r="D92" s="194" t="s">
        <v>69</v>
      </c>
      <c r="E92" s="229" t="s">
        <v>78</v>
      </c>
      <c r="F92" s="229" t="s">
        <v>296</v>
      </c>
      <c r="G92" s="193"/>
      <c r="H92" s="193"/>
      <c r="I92" s="196"/>
      <c r="J92" s="230">
        <f>BK92</f>
        <v>0</v>
      </c>
      <c r="K92" s="193"/>
      <c r="L92" s="198"/>
      <c r="M92" s="199"/>
      <c r="N92" s="200"/>
      <c r="O92" s="200"/>
      <c r="P92" s="201">
        <f>SUM(P93:P151)</f>
        <v>0</v>
      </c>
      <c r="Q92" s="200"/>
      <c r="R92" s="201">
        <f>SUM(R93:R151)</f>
        <v>50.367114309999998</v>
      </c>
      <c r="S92" s="200"/>
      <c r="T92" s="202">
        <f>SUM(T93:T151)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3" t="s">
        <v>78</v>
      </c>
      <c r="AT92" s="204" t="s">
        <v>69</v>
      </c>
      <c r="AU92" s="204" t="s">
        <v>78</v>
      </c>
      <c r="AY92" s="203" t="s">
        <v>154</v>
      </c>
      <c r="BK92" s="205">
        <f>SUM(BK93:BK151)</f>
        <v>0</v>
      </c>
    </row>
    <row r="93" s="2" customFormat="1" ht="24.15" customHeight="1">
      <c r="A93" s="39"/>
      <c r="B93" s="40"/>
      <c r="C93" s="206" t="s">
        <v>78</v>
      </c>
      <c r="D93" s="206" t="s">
        <v>155</v>
      </c>
      <c r="E93" s="207" t="s">
        <v>947</v>
      </c>
      <c r="F93" s="208" t="s">
        <v>948</v>
      </c>
      <c r="G93" s="209" t="s">
        <v>319</v>
      </c>
      <c r="H93" s="210">
        <v>67.923000000000002</v>
      </c>
      <c r="I93" s="211"/>
      <c r="J93" s="212">
        <f>ROUND(I93*H93,2)</f>
        <v>0</v>
      </c>
      <c r="K93" s="208" t="s">
        <v>300</v>
      </c>
      <c r="L93" s="45"/>
      <c r="M93" s="213" t="s">
        <v>19</v>
      </c>
      <c r="N93" s="214" t="s">
        <v>41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168</v>
      </c>
      <c r="AT93" s="217" t="s">
        <v>155</v>
      </c>
      <c r="AU93" s="217" t="s">
        <v>80</v>
      </c>
      <c r="AY93" s="18" t="s">
        <v>154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78</v>
      </c>
      <c r="BK93" s="218">
        <f>ROUND(I93*H93,2)</f>
        <v>0</v>
      </c>
      <c r="BL93" s="18" t="s">
        <v>168</v>
      </c>
      <c r="BM93" s="217" t="s">
        <v>1137</v>
      </c>
    </row>
    <row r="94" s="2" customFormat="1">
      <c r="A94" s="39"/>
      <c r="B94" s="40"/>
      <c r="C94" s="41"/>
      <c r="D94" s="231" t="s">
        <v>302</v>
      </c>
      <c r="E94" s="41"/>
      <c r="F94" s="232" t="s">
        <v>950</v>
      </c>
      <c r="G94" s="41"/>
      <c r="H94" s="41"/>
      <c r="I94" s="233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302</v>
      </c>
      <c r="AU94" s="18" t="s">
        <v>80</v>
      </c>
    </row>
    <row r="95" s="13" customFormat="1">
      <c r="A95" s="13"/>
      <c r="B95" s="236"/>
      <c r="C95" s="237"/>
      <c r="D95" s="238" t="s">
        <v>322</v>
      </c>
      <c r="E95" s="239" t="s">
        <v>19</v>
      </c>
      <c r="F95" s="240" t="s">
        <v>1138</v>
      </c>
      <c r="G95" s="237"/>
      <c r="H95" s="241">
        <v>67.923000000000002</v>
      </c>
      <c r="I95" s="242"/>
      <c r="J95" s="237"/>
      <c r="K95" s="237"/>
      <c r="L95" s="243"/>
      <c r="M95" s="244"/>
      <c r="N95" s="245"/>
      <c r="O95" s="245"/>
      <c r="P95" s="245"/>
      <c r="Q95" s="245"/>
      <c r="R95" s="245"/>
      <c r="S95" s="245"/>
      <c r="T95" s="24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7" t="s">
        <v>322</v>
      </c>
      <c r="AU95" s="247" t="s">
        <v>80</v>
      </c>
      <c r="AV95" s="13" t="s">
        <v>80</v>
      </c>
      <c r="AW95" s="13" t="s">
        <v>32</v>
      </c>
      <c r="AX95" s="13" t="s">
        <v>78</v>
      </c>
      <c r="AY95" s="247" t="s">
        <v>154</v>
      </c>
    </row>
    <row r="96" s="2" customFormat="1" ht="24.15" customHeight="1">
      <c r="A96" s="39"/>
      <c r="B96" s="40"/>
      <c r="C96" s="206" t="s">
        <v>80</v>
      </c>
      <c r="D96" s="206" t="s">
        <v>155</v>
      </c>
      <c r="E96" s="207" t="s">
        <v>952</v>
      </c>
      <c r="F96" s="208" t="s">
        <v>953</v>
      </c>
      <c r="G96" s="209" t="s">
        <v>319</v>
      </c>
      <c r="H96" s="210">
        <v>45.281999999999996</v>
      </c>
      <c r="I96" s="211"/>
      <c r="J96" s="212">
        <f>ROUND(I96*H96,2)</f>
        <v>0</v>
      </c>
      <c r="K96" s="208" t="s">
        <v>300</v>
      </c>
      <c r="L96" s="45"/>
      <c r="M96" s="213" t="s">
        <v>19</v>
      </c>
      <c r="N96" s="214" t="s">
        <v>41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168</v>
      </c>
      <c r="AT96" s="217" t="s">
        <v>155</v>
      </c>
      <c r="AU96" s="217" t="s">
        <v>80</v>
      </c>
      <c r="AY96" s="18" t="s">
        <v>154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78</v>
      </c>
      <c r="BK96" s="218">
        <f>ROUND(I96*H96,2)</f>
        <v>0</v>
      </c>
      <c r="BL96" s="18" t="s">
        <v>168</v>
      </c>
      <c r="BM96" s="217" t="s">
        <v>1139</v>
      </c>
    </row>
    <row r="97" s="2" customFormat="1">
      <c r="A97" s="39"/>
      <c r="B97" s="40"/>
      <c r="C97" s="41"/>
      <c r="D97" s="231" t="s">
        <v>302</v>
      </c>
      <c r="E97" s="41"/>
      <c r="F97" s="232" t="s">
        <v>955</v>
      </c>
      <c r="G97" s="41"/>
      <c r="H97" s="41"/>
      <c r="I97" s="233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302</v>
      </c>
      <c r="AU97" s="18" t="s">
        <v>80</v>
      </c>
    </row>
    <row r="98" s="13" customFormat="1">
      <c r="A98" s="13"/>
      <c r="B98" s="236"/>
      <c r="C98" s="237"/>
      <c r="D98" s="238" t="s">
        <v>322</v>
      </c>
      <c r="E98" s="239" t="s">
        <v>19</v>
      </c>
      <c r="F98" s="240" t="s">
        <v>1140</v>
      </c>
      <c r="G98" s="237"/>
      <c r="H98" s="241">
        <v>45.281999999999996</v>
      </c>
      <c r="I98" s="242"/>
      <c r="J98" s="237"/>
      <c r="K98" s="237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322</v>
      </c>
      <c r="AU98" s="247" t="s">
        <v>80</v>
      </c>
      <c r="AV98" s="13" t="s">
        <v>80</v>
      </c>
      <c r="AW98" s="13" t="s">
        <v>32</v>
      </c>
      <c r="AX98" s="13" t="s">
        <v>78</v>
      </c>
      <c r="AY98" s="247" t="s">
        <v>154</v>
      </c>
    </row>
    <row r="99" s="2" customFormat="1" ht="24.15" customHeight="1">
      <c r="A99" s="39"/>
      <c r="B99" s="40"/>
      <c r="C99" s="206" t="s">
        <v>164</v>
      </c>
      <c r="D99" s="206" t="s">
        <v>155</v>
      </c>
      <c r="E99" s="207" t="s">
        <v>957</v>
      </c>
      <c r="F99" s="208" t="s">
        <v>958</v>
      </c>
      <c r="G99" s="209" t="s">
        <v>319</v>
      </c>
      <c r="H99" s="210">
        <v>45.281999999999996</v>
      </c>
      <c r="I99" s="211"/>
      <c r="J99" s="212">
        <f>ROUND(I99*H99,2)</f>
        <v>0</v>
      </c>
      <c r="K99" s="208" t="s">
        <v>300</v>
      </c>
      <c r="L99" s="45"/>
      <c r="M99" s="213" t="s">
        <v>19</v>
      </c>
      <c r="N99" s="214" t="s">
        <v>41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168</v>
      </c>
      <c r="AT99" s="217" t="s">
        <v>155</v>
      </c>
      <c r="AU99" s="217" t="s">
        <v>80</v>
      </c>
      <c r="AY99" s="18" t="s">
        <v>154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78</v>
      </c>
      <c r="BK99" s="218">
        <f>ROUND(I99*H99,2)</f>
        <v>0</v>
      </c>
      <c r="BL99" s="18" t="s">
        <v>168</v>
      </c>
      <c r="BM99" s="217" t="s">
        <v>1141</v>
      </c>
    </row>
    <row r="100" s="2" customFormat="1">
      <c r="A100" s="39"/>
      <c r="B100" s="40"/>
      <c r="C100" s="41"/>
      <c r="D100" s="231" t="s">
        <v>302</v>
      </c>
      <c r="E100" s="41"/>
      <c r="F100" s="232" t="s">
        <v>960</v>
      </c>
      <c r="G100" s="41"/>
      <c r="H100" s="41"/>
      <c r="I100" s="233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302</v>
      </c>
      <c r="AU100" s="18" t="s">
        <v>80</v>
      </c>
    </row>
    <row r="101" s="13" customFormat="1">
      <c r="A101" s="13"/>
      <c r="B101" s="236"/>
      <c r="C101" s="237"/>
      <c r="D101" s="238" t="s">
        <v>322</v>
      </c>
      <c r="E101" s="239" t="s">
        <v>19</v>
      </c>
      <c r="F101" s="240" t="s">
        <v>1140</v>
      </c>
      <c r="G101" s="237"/>
      <c r="H101" s="241">
        <v>45.281999999999996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322</v>
      </c>
      <c r="AU101" s="247" t="s">
        <v>80</v>
      </c>
      <c r="AV101" s="13" t="s">
        <v>80</v>
      </c>
      <c r="AW101" s="13" t="s">
        <v>32</v>
      </c>
      <c r="AX101" s="13" t="s">
        <v>78</v>
      </c>
      <c r="AY101" s="247" t="s">
        <v>154</v>
      </c>
    </row>
    <row r="102" s="2" customFormat="1" ht="24.15" customHeight="1">
      <c r="A102" s="39"/>
      <c r="B102" s="40"/>
      <c r="C102" s="206" t="s">
        <v>168</v>
      </c>
      <c r="D102" s="206" t="s">
        <v>155</v>
      </c>
      <c r="E102" s="207" t="s">
        <v>961</v>
      </c>
      <c r="F102" s="208" t="s">
        <v>962</v>
      </c>
      <c r="G102" s="209" t="s">
        <v>319</v>
      </c>
      <c r="H102" s="210">
        <v>67.923000000000002</v>
      </c>
      <c r="I102" s="211"/>
      <c r="J102" s="212">
        <f>ROUND(I102*H102,2)</f>
        <v>0</v>
      </c>
      <c r="K102" s="208" t="s">
        <v>300</v>
      </c>
      <c r="L102" s="45"/>
      <c r="M102" s="213" t="s">
        <v>19</v>
      </c>
      <c r="N102" s="214" t="s">
        <v>41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168</v>
      </c>
      <c r="AT102" s="217" t="s">
        <v>155</v>
      </c>
      <c r="AU102" s="217" t="s">
        <v>80</v>
      </c>
      <c r="AY102" s="18" t="s">
        <v>154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78</v>
      </c>
      <c r="BK102" s="218">
        <f>ROUND(I102*H102,2)</f>
        <v>0</v>
      </c>
      <c r="BL102" s="18" t="s">
        <v>168</v>
      </c>
      <c r="BM102" s="217" t="s">
        <v>1142</v>
      </c>
    </row>
    <row r="103" s="2" customFormat="1">
      <c r="A103" s="39"/>
      <c r="B103" s="40"/>
      <c r="C103" s="41"/>
      <c r="D103" s="231" t="s">
        <v>302</v>
      </c>
      <c r="E103" s="41"/>
      <c r="F103" s="232" t="s">
        <v>964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302</v>
      </c>
      <c r="AU103" s="18" t="s">
        <v>80</v>
      </c>
    </row>
    <row r="104" s="13" customFormat="1">
      <c r="A104" s="13"/>
      <c r="B104" s="236"/>
      <c r="C104" s="237"/>
      <c r="D104" s="238" t="s">
        <v>322</v>
      </c>
      <c r="E104" s="239" t="s">
        <v>19</v>
      </c>
      <c r="F104" s="240" t="s">
        <v>1138</v>
      </c>
      <c r="G104" s="237"/>
      <c r="H104" s="241">
        <v>67.923000000000002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322</v>
      </c>
      <c r="AU104" s="247" t="s">
        <v>80</v>
      </c>
      <c r="AV104" s="13" t="s">
        <v>80</v>
      </c>
      <c r="AW104" s="13" t="s">
        <v>32</v>
      </c>
      <c r="AX104" s="13" t="s">
        <v>78</v>
      </c>
      <c r="AY104" s="247" t="s">
        <v>154</v>
      </c>
    </row>
    <row r="105" s="2" customFormat="1" ht="16.5" customHeight="1">
      <c r="A105" s="39"/>
      <c r="B105" s="40"/>
      <c r="C105" s="206" t="s">
        <v>153</v>
      </c>
      <c r="D105" s="206" t="s">
        <v>155</v>
      </c>
      <c r="E105" s="207" t="s">
        <v>965</v>
      </c>
      <c r="F105" s="208" t="s">
        <v>966</v>
      </c>
      <c r="G105" s="209" t="s">
        <v>299</v>
      </c>
      <c r="H105" s="210">
        <v>112.715</v>
      </c>
      <c r="I105" s="211"/>
      <c r="J105" s="212">
        <f>ROUND(I105*H105,2)</f>
        <v>0</v>
      </c>
      <c r="K105" s="208" t="s">
        <v>300</v>
      </c>
      <c r="L105" s="45"/>
      <c r="M105" s="213" t="s">
        <v>19</v>
      </c>
      <c r="N105" s="214" t="s">
        <v>41</v>
      </c>
      <c r="O105" s="85"/>
      <c r="P105" s="215">
        <f>O105*H105</f>
        <v>0</v>
      </c>
      <c r="Q105" s="215">
        <v>0.00149</v>
      </c>
      <c r="R105" s="215">
        <f>Q105*H105</f>
        <v>0.16794534999999999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168</v>
      </c>
      <c r="AT105" s="217" t="s">
        <v>155</v>
      </c>
      <c r="AU105" s="217" t="s">
        <v>80</v>
      </c>
      <c r="AY105" s="18" t="s">
        <v>154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78</v>
      </c>
      <c r="BK105" s="218">
        <f>ROUND(I105*H105,2)</f>
        <v>0</v>
      </c>
      <c r="BL105" s="18" t="s">
        <v>168</v>
      </c>
      <c r="BM105" s="217" t="s">
        <v>1143</v>
      </c>
    </row>
    <row r="106" s="2" customFormat="1">
      <c r="A106" s="39"/>
      <c r="B106" s="40"/>
      <c r="C106" s="41"/>
      <c r="D106" s="231" t="s">
        <v>302</v>
      </c>
      <c r="E106" s="41"/>
      <c r="F106" s="232" t="s">
        <v>968</v>
      </c>
      <c r="G106" s="41"/>
      <c r="H106" s="41"/>
      <c r="I106" s="233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302</v>
      </c>
      <c r="AU106" s="18" t="s">
        <v>80</v>
      </c>
    </row>
    <row r="107" s="13" customFormat="1">
      <c r="A107" s="13"/>
      <c r="B107" s="236"/>
      <c r="C107" s="237"/>
      <c r="D107" s="238" t="s">
        <v>322</v>
      </c>
      <c r="E107" s="239" t="s">
        <v>19</v>
      </c>
      <c r="F107" s="240" t="s">
        <v>1144</v>
      </c>
      <c r="G107" s="237"/>
      <c r="H107" s="241">
        <v>112.715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322</v>
      </c>
      <c r="AU107" s="247" t="s">
        <v>80</v>
      </c>
      <c r="AV107" s="13" t="s">
        <v>80</v>
      </c>
      <c r="AW107" s="13" t="s">
        <v>32</v>
      </c>
      <c r="AX107" s="13" t="s">
        <v>78</v>
      </c>
      <c r="AY107" s="247" t="s">
        <v>154</v>
      </c>
    </row>
    <row r="108" s="2" customFormat="1" ht="24.15" customHeight="1">
      <c r="A108" s="39"/>
      <c r="B108" s="40"/>
      <c r="C108" s="206" t="s">
        <v>175</v>
      </c>
      <c r="D108" s="206" t="s">
        <v>155</v>
      </c>
      <c r="E108" s="207" t="s">
        <v>970</v>
      </c>
      <c r="F108" s="208" t="s">
        <v>971</v>
      </c>
      <c r="G108" s="209" t="s">
        <v>299</v>
      </c>
      <c r="H108" s="210">
        <v>112.715</v>
      </c>
      <c r="I108" s="211"/>
      <c r="J108" s="212">
        <f>ROUND(I108*H108,2)</f>
        <v>0</v>
      </c>
      <c r="K108" s="208" t="s">
        <v>300</v>
      </c>
      <c r="L108" s="45"/>
      <c r="M108" s="213" t="s">
        <v>19</v>
      </c>
      <c r="N108" s="214" t="s">
        <v>41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168</v>
      </c>
      <c r="AT108" s="217" t="s">
        <v>155</v>
      </c>
      <c r="AU108" s="217" t="s">
        <v>80</v>
      </c>
      <c r="AY108" s="18" t="s">
        <v>154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78</v>
      </c>
      <c r="BK108" s="218">
        <f>ROUND(I108*H108,2)</f>
        <v>0</v>
      </c>
      <c r="BL108" s="18" t="s">
        <v>168</v>
      </c>
      <c r="BM108" s="217" t="s">
        <v>1145</v>
      </c>
    </row>
    <row r="109" s="2" customFormat="1">
      <c r="A109" s="39"/>
      <c r="B109" s="40"/>
      <c r="C109" s="41"/>
      <c r="D109" s="231" t="s">
        <v>302</v>
      </c>
      <c r="E109" s="41"/>
      <c r="F109" s="232" t="s">
        <v>973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302</v>
      </c>
      <c r="AU109" s="18" t="s">
        <v>80</v>
      </c>
    </row>
    <row r="110" s="13" customFormat="1">
      <c r="A110" s="13"/>
      <c r="B110" s="236"/>
      <c r="C110" s="237"/>
      <c r="D110" s="238" t="s">
        <v>322</v>
      </c>
      <c r="E110" s="239" t="s">
        <v>19</v>
      </c>
      <c r="F110" s="240" t="s">
        <v>1144</v>
      </c>
      <c r="G110" s="237"/>
      <c r="H110" s="241">
        <v>112.715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322</v>
      </c>
      <c r="AU110" s="247" t="s">
        <v>80</v>
      </c>
      <c r="AV110" s="13" t="s">
        <v>80</v>
      </c>
      <c r="AW110" s="13" t="s">
        <v>32</v>
      </c>
      <c r="AX110" s="13" t="s">
        <v>78</v>
      </c>
      <c r="AY110" s="247" t="s">
        <v>154</v>
      </c>
    </row>
    <row r="111" s="2" customFormat="1" ht="21.75" customHeight="1">
      <c r="A111" s="39"/>
      <c r="B111" s="40"/>
      <c r="C111" s="206" t="s">
        <v>179</v>
      </c>
      <c r="D111" s="206" t="s">
        <v>155</v>
      </c>
      <c r="E111" s="207" t="s">
        <v>594</v>
      </c>
      <c r="F111" s="208" t="s">
        <v>595</v>
      </c>
      <c r="G111" s="209" t="s">
        <v>319</v>
      </c>
      <c r="H111" s="210">
        <v>226.411</v>
      </c>
      <c r="I111" s="211"/>
      <c r="J111" s="212">
        <f>ROUND(I111*H111,2)</f>
        <v>0</v>
      </c>
      <c r="K111" s="208" t="s">
        <v>300</v>
      </c>
      <c r="L111" s="45"/>
      <c r="M111" s="213" t="s">
        <v>19</v>
      </c>
      <c r="N111" s="214" t="s">
        <v>41</v>
      </c>
      <c r="O111" s="85"/>
      <c r="P111" s="215">
        <f>O111*H111</f>
        <v>0</v>
      </c>
      <c r="Q111" s="215">
        <v>0.0013600000000000001</v>
      </c>
      <c r="R111" s="215">
        <f>Q111*H111</f>
        <v>0.30791896000000002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168</v>
      </c>
      <c r="AT111" s="217" t="s">
        <v>155</v>
      </c>
      <c r="AU111" s="217" t="s">
        <v>80</v>
      </c>
      <c r="AY111" s="18" t="s">
        <v>154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78</v>
      </c>
      <c r="BK111" s="218">
        <f>ROUND(I111*H111,2)</f>
        <v>0</v>
      </c>
      <c r="BL111" s="18" t="s">
        <v>168</v>
      </c>
      <c r="BM111" s="217" t="s">
        <v>1146</v>
      </c>
    </row>
    <row r="112" s="2" customFormat="1">
      <c r="A112" s="39"/>
      <c r="B112" s="40"/>
      <c r="C112" s="41"/>
      <c r="D112" s="231" t="s">
        <v>302</v>
      </c>
      <c r="E112" s="41"/>
      <c r="F112" s="232" t="s">
        <v>597</v>
      </c>
      <c r="G112" s="41"/>
      <c r="H112" s="41"/>
      <c r="I112" s="233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302</v>
      </c>
      <c r="AU112" s="18" t="s">
        <v>80</v>
      </c>
    </row>
    <row r="113" s="13" customFormat="1">
      <c r="A113" s="13"/>
      <c r="B113" s="236"/>
      <c r="C113" s="237"/>
      <c r="D113" s="238" t="s">
        <v>322</v>
      </c>
      <c r="E113" s="239" t="s">
        <v>19</v>
      </c>
      <c r="F113" s="240" t="s">
        <v>1147</v>
      </c>
      <c r="G113" s="237"/>
      <c r="H113" s="241">
        <v>226.411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322</v>
      </c>
      <c r="AU113" s="247" t="s">
        <v>80</v>
      </c>
      <c r="AV113" s="13" t="s">
        <v>80</v>
      </c>
      <c r="AW113" s="13" t="s">
        <v>32</v>
      </c>
      <c r="AX113" s="13" t="s">
        <v>78</v>
      </c>
      <c r="AY113" s="247" t="s">
        <v>154</v>
      </c>
    </row>
    <row r="114" s="2" customFormat="1" ht="24.15" customHeight="1">
      <c r="A114" s="39"/>
      <c r="B114" s="40"/>
      <c r="C114" s="206" t="s">
        <v>183</v>
      </c>
      <c r="D114" s="206" t="s">
        <v>155</v>
      </c>
      <c r="E114" s="207" t="s">
        <v>598</v>
      </c>
      <c r="F114" s="208" t="s">
        <v>599</v>
      </c>
      <c r="G114" s="209" t="s">
        <v>319</v>
      </c>
      <c r="H114" s="210">
        <v>226.411</v>
      </c>
      <c r="I114" s="211"/>
      <c r="J114" s="212">
        <f>ROUND(I114*H114,2)</f>
        <v>0</v>
      </c>
      <c r="K114" s="208" t="s">
        <v>300</v>
      </c>
      <c r="L114" s="45"/>
      <c r="M114" s="213" t="s">
        <v>19</v>
      </c>
      <c r="N114" s="214" t="s">
        <v>41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168</v>
      </c>
      <c r="AT114" s="217" t="s">
        <v>155</v>
      </c>
      <c r="AU114" s="217" t="s">
        <v>80</v>
      </c>
      <c r="AY114" s="18" t="s">
        <v>154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78</v>
      </c>
      <c r="BK114" s="218">
        <f>ROUND(I114*H114,2)</f>
        <v>0</v>
      </c>
      <c r="BL114" s="18" t="s">
        <v>168</v>
      </c>
      <c r="BM114" s="217" t="s">
        <v>1148</v>
      </c>
    </row>
    <row r="115" s="2" customFormat="1">
      <c r="A115" s="39"/>
      <c r="B115" s="40"/>
      <c r="C115" s="41"/>
      <c r="D115" s="231" t="s">
        <v>302</v>
      </c>
      <c r="E115" s="41"/>
      <c r="F115" s="232" t="s">
        <v>601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302</v>
      </c>
      <c r="AU115" s="18" t="s">
        <v>80</v>
      </c>
    </row>
    <row r="116" s="13" customFormat="1">
      <c r="A116" s="13"/>
      <c r="B116" s="236"/>
      <c r="C116" s="237"/>
      <c r="D116" s="238" t="s">
        <v>322</v>
      </c>
      <c r="E116" s="239" t="s">
        <v>19</v>
      </c>
      <c r="F116" s="240" t="s">
        <v>1147</v>
      </c>
      <c r="G116" s="237"/>
      <c r="H116" s="241">
        <v>226.411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322</v>
      </c>
      <c r="AU116" s="247" t="s">
        <v>80</v>
      </c>
      <c r="AV116" s="13" t="s">
        <v>80</v>
      </c>
      <c r="AW116" s="13" t="s">
        <v>32</v>
      </c>
      <c r="AX116" s="13" t="s">
        <v>78</v>
      </c>
      <c r="AY116" s="247" t="s">
        <v>154</v>
      </c>
    </row>
    <row r="117" s="2" customFormat="1" ht="37.8" customHeight="1">
      <c r="A117" s="39"/>
      <c r="B117" s="40"/>
      <c r="C117" s="206" t="s">
        <v>187</v>
      </c>
      <c r="D117" s="206" t="s">
        <v>155</v>
      </c>
      <c r="E117" s="207" t="s">
        <v>350</v>
      </c>
      <c r="F117" s="208" t="s">
        <v>351</v>
      </c>
      <c r="G117" s="209" t="s">
        <v>319</v>
      </c>
      <c r="H117" s="210">
        <v>268.99599999999998</v>
      </c>
      <c r="I117" s="211"/>
      <c r="J117" s="212">
        <f>ROUND(I117*H117,2)</f>
        <v>0</v>
      </c>
      <c r="K117" s="208" t="s">
        <v>300</v>
      </c>
      <c r="L117" s="45"/>
      <c r="M117" s="213" t="s">
        <v>19</v>
      </c>
      <c r="N117" s="214" t="s">
        <v>41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168</v>
      </c>
      <c r="AT117" s="217" t="s">
        <v>155</v>
      </c>
      <c r="AU117" s="217" t="s">
        <v>80</v>
      </c>
      <c r="AY117" s="18" t="s">
        <v>154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78</v>
      </c>
      <c r="BK117" s="218">
        <f>ROUND(I117*H117,2)</f>
        <v>0</v>
      </c>
      <c r="BL117" s="18" t="s">
        <v>168</v>
      </c>
      <c r="BM117" s="217" t="s">
        <v>1149</v>
      </c>
    </row>
    <row r="118" s="2" customFormat="1">
      <c r="A118" s="39"/>
      <c r="B118" s="40"/>
      <c r="C118" s="41"/>
      <c r="D118" s="231" t="s">
        <v>302</v>
      </c>
      <c r="E118" s="41"/>
      <c r="F118" s="232" t="s">
        <v>353</v>
      </c>
      <c r="G118" s="41"/>
      <c r="H118" s="41"/>
      <c r="I118" s="233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302</v>
      </c>
      <c r="AU118" s="18" t="s">
        <v>80</v>
      </c>
    </row>
    <row r="119" s="13" customFormat="1">
      <c r="A119" s="13"/>
      <c r="B119" s="236"/>
      <c r="C119" s="237"/>
      <c r="D119" s="238" t="s">
        <v>322</v>
      </c>
      <c r="E119" s="239" t="s">
        <v>19</v>
      </c>
      <c r="F119" s="240" t="s">
        <v>1150</v>
      </c>
      <c r="G119" s="237"/>
      <c r="H119" s="241">
        <v>268.99599999999998</v>
      </c>
      <c r="I119" s="242"/>
      <c r="J119" s="237"/>
      <c r="K119" s="237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322</v>
      </c>
      <c r="AU119" s="247" t="s">
        <v>80</v>
      </c>
      <c r="AV119" s="13" t="s">
        <v>80</v>
      </c>
      <c r="AW119" s="13" t="s">
        <v>32</v>
      </c>
      <c r="AX119" s="13" t="s">
        <v>70</v>
      </c>
      <c r="AY119" s="247" t="s">
        <v>154</v>
      </c>
    </row>
    <row r="120" s="14" customFormat="1">
      <c r="A120" s="14"/>
      <c r="B120" s="248"/>
      <c r="C120" s="249"/>
      <c r="D120" s="238" t="s">
        <v>322</v>
      </c>
      <c r="E120" s="250" t="s">
        <v>19</v>
      </c>
      <c r="F120" s="251" t="s">
        <v>325</v>
      </c>
      <c r="G120" s="249"/>
      <c r="H120" s="252">
        <v>268.99599999999998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322</v>
      </c>
      <c r="AU120" s="258" t="s">
        <v>80</v>
      </c>
      <c r="AV120" s="14" t="s">
        <v>168</v>
      </c>
      <c r="AW120" s="14" t="s">
        <v>32</v>
      </c>
      <c r="AX120" s="14" t="s">
        <v>78</v>
      </c>
      <c r="AY120" s="258" t="s">
        <v>154</v>
      </c>
    </row>
    <row r="121" s="2" customFormat="1" ht="37.8" customHeight="1">
      <c r="A121" s="39"/>
      <c r="B121" s="40"/>
      <c r="C121" s="206" t="s">
        <v>191</v>
      </c>
      <c r="D121" s="206" t="s">
        <v>155</v>
      </c>
      <c r="E121" s="207" t="s">
        <v>979</v>
      </c>
      <c r="F121" s="208" t="s">
        <v>980</v>
      </c>
      <c r="G121" s="209" t="s">
        <v>319</v>
      </c>
      <c r="H121" s="210">
        <v>23.989999999999998</v>
      </c>
      <c r="I121" s="211"/>
      <c r="J121" s="212">
        <f>ROUND(I121*H121,2)</f>
        <v>0</v>
      </c>
      <c r="K121" s="208" t="s">
        <v>300</v>
      </c>
      <c r="L121" s="45"/>
      <c r="M121" s="213" t="s">
        <v>19</v>
      </c>
      <c r="N121" s="214" t="s">
        <v>41</v>
      </c>
      <c r="O121" s="85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168</v>
      </c>
      <c r="AT121" s="217" t="s">
        <v>155</v>
      </c>
      <c r="AU121" s="217" t="s">
        <v>80</v>
      </c>
      <c r="AY121" s="18" t="s">
        <v>154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78</v>
      </c>
      <c r="BK121" s="218">
        <f>ROUND(I121*H121,2)</f>
        <v>0</v>
      </c>
      <c r="BL121" s="18" t="s">
        <v>168</v>
      </c>
      <c r="BM121" s="217" t="s">
        <v>1151</v>
      </c>
    </row>
    <row r="122" s="2" customFormat="1">
      <c r="A122" s="39"/>
      <c r="B122" s="40"/>
      <c r="C122" s="41"/>
      <c r="D122" s="231" t="s">
        <v>302</v>
      </c>
      <c r="E122" s="41"/>
      <c r="F122" s="232" t="s">
        <v>982</v>
      </c>
      <c r="G122" s="41"/>
      <c r="H122" s="41"/>
      <c r="I122" s="233"/>
      <c r="J122" s="41"/>
      <c r="K122" s="41"/>
      <c r="L122" s="45"/>
      <c r="M122" s="234"/>
      <c r="N122" s="23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302</v>
      </c>
      <c r="AU122" s="18" t="s">
        <v>80</v>
      </c>
    </row>
    <row r="123" s="13" customFormat="1">
      <c r="A123" s="13"/>
      <c r="B123" s="236"/>
      <c r="C123" s="237"/>
      <c r="D123" s="238" t="s">
        <v>322</v>
      </c>
      <c r="E123" s="239" t="s">
        <v>19</v>
      </c>
      <c r="F123" s="240" t="s">
        <v>1152</v>
      </c>
      <c r="G123" s="237"/>
      <c r="H123" s="241">
        <v>23.989999999999998</v>
      </c>
      <c r="I123" s="242"/>
      <c r="J123" s="237"/>
      <c r="K123" s="237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322</v>
      </c>
      <c r="AU123" s="247" t="s">
        <v>80</v>
      </c>
      <c r="AV123" s="13" t="s">
        <v>80</v>
      </c>
      <c r="AW123" s="13" t="s">
        <v>32</v>
      </c>
      <c r="AX123" s="13" t="s">
        <v>78</v>
      </c>
      <c r="AY123" s="247" t="s">
        <v>154</v>
      </c>
    </row>
    <row r="124" s="2" customFormat="1" ht="37.8" customHeight="1">
      <c r="A124" s="39"/>
      <c r="B124" s="40"/>
      <c r="C124" s="206" t="s">
        <v>195</v>
      </c>
      <c r="D124" s="206" t="s">
        <v>155</v>
      </c>
      <c r="E124" s="207" t="s">
        <v>356</v>
      </c>
      <c r="F124" s="208" t="s">
        <v>357</v>
      </c>
      <c r="G124" s="209" t="s">
        <v>319</v>
      </c>
      <c r="H124" s="210">
        <v>67.923000000000002</v>
      </c>
      <c r="I124" s="211"/>
      <c r="J124" s="212">
        <f>ROUND(I124*H124,2)</f>
        <v>0</v>
      </c>
      <c r="K124" s="208" t="s">
        <v>300</v>
      </c>
      <c r="L124" s="45"/>
      <c r="M124" s="213" t="s">
        <v>19</v>
      </c>
      <c r="N124" s="214" t="s">
        <v>41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168</v>
      </c>
      <c r="AT124" s="217" t="s">
        <v>155</v>
      </c>
      <c r="AU124" s="217" t="s">
        <v>80</v>
      </c>
      <c r="AY124" s="18" t="s">
        <v>154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78</v>
      </c>
      <c r="BK124" s="218">
        <f>ROUND(I124*H124,2)</f>
        <v>0</v>
      </c>
      <c r="BL124" s="18" t="s">
        <v>168</v>
      </c>
      <c r="BM124" s="217" t="s">
        <v>1153</v>
      </c>
    </row>
    <row r="125" s="2" customFormat="1">
      <c r="A125" s="39"/>
      <c r="B125" s="40"/>
      <c r="C125" s="41"/>
      <c r="D125" s="231" t="s">
        <v>302</v>
      </c>
      <c r="E125" s="41"/>
      <c r="F125" s="232" t="s">
        <v>359</v>
      </c>
      <c r="G125" s="41"/>
      <c r="H125" s="41"/>
      <c r="I125" s="233"/>
      <c r="J125" s="41"/>
      <c r="K125" s="41"/>
      <c r="L125" s="45"/>
      <c r="M125" s="234"/>
      <c r="N125" s="23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302</v>
      </c>
      <c r="AU125" s="18" t="s">
        <v>80</v>
      </c>
    </row>
    <row r="126" s="13" customFormat="1">
      <c r="A126" s="13"/>
      <c r="B126" s="236"/>
      <c r="C126" s="237"/>
      <c r="D126" s="238" t="s">
        <v>322</v>
      </c>
      <c r="E126" s="239" t="s">
        <v>19</v>
      </c>
      <c r="F126" s="240" t="s">
        <v>1154</v>
      </c>
      <c r="G126" s="237"/>
      <c r="H126" s="241">
        <v>67.923000000000002</v>
      </c>
      <c r="I126" s="242"/>
      <c r="J126" s="237"/>
      <c r="K126" s="237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322</v>
      </c>
      <c r="AU126" s="247" t="s">
        <v>80</v>
      </c>
      <c r="AV126" s="13" t="s">
        <v>80</v>
      </c>
      <c r="AW126" s="13" t="s">
        <v>32</v>
      </c>
      <c r="AX126" s="13" t="s">
        <v>78</v>
      </c>
      <c r="AY126" s="247" t="s">
        <v>154</v>
      </c>
    </row>
    <row r="127" s="2" customFormat="1" ht="24.15" customHeight="1">
      <c r="A127" s="39"/>
      <c r="B127" s="40"/>
      <c r="C127" s="206" t="s">
        <v>8</v>
      </c>
      <c r="D127" s="206" t="s">
        <v>155</v>
      </c>
      <c r="E127" s="207" t="s">
        <v>361</v>
      </c>
      <c r="F127" s="208" t="s">
        <v>362</v>
      </c>
      <c r="G127" s="209" t="s">
        <v>319</v>
      </c>
      <c r="H127" s="210">
        <v>134.49799999999999</v>
      </c>
      <c r="I127" s="211"/>
      <c r="J127" s="212">
        <f>ROUND(I127*H127,2)</f>
        <v>0</v>
      </c>
      <c r="K127" s="208" t="s">
        <v>300</v>
      </c>
      <c r="L127" s="45"/>
      <c r="M127" s="213" t="s">
        <v>19</v>
      </c>
      <c r="N127" s="214" t="s">
        <v>41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168</v>
      </c>
      <c r="AT127" s="217" t="s">
        <v>155</v>
      </c>
      <c r="AU127" s="217" t="s">
        <v>80</v>
      </c>
      <c r="AY127" s="18" t="s">
        <v>154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78</v>
      </c>
      <c r="BK127" s="218">
        <f>ROUND(I127*H127,2)</f>
        <v>0</v>
      </c>
      <c r="BL127" s="18" t="s">
        <v>168</v>
      </c>
      <c r="BM127" s="217" t="s">
        <v>1155</v>
      </c>
    </row>
    <row r="128" s="2" customFormat="1">
      <c r="A128" s="39"/>
      <c r="B128" s="40"/>
      <c r="C128" s="41"/>
      <c r="D128" s="231" t="s">
        <v>302</v>
      </c>
      <c r="E128" s="41"/>
      <c r="F128" s="232" t="s">
        <v>364</v>
      </c>
      <c r="G128" s="41"/>
      <c r="H128" s="41"/>
      <c r="I128" s="233"/>
      <c r="J128" s="41"/>
      <c r="K128" s="41"/>
      <c r="L128" s="45"/>
      <c r="M128" s="234"/>
      <c r="N128" s="23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302</v>
      </c>
      <c r="AU128" s="18" t="s">
        <v>80</v>
      </c>
    </row>
    <row r="129" s="13" customFormat="1">
      <c r="A129" s="13"/>
      <c r="B129" s="236"/>
      <c r="C129" s="237"/>
      <c r="D129" s="238" t="s">
        <v>322</v>
      </c>
      <c r="E129" s="239" t="s">
        <v>19</v>
      </c>
      <c r="F129" s="240" t="s">
        <v>1156</v>
      </c>
      <c r="G129" s="237"/>
      <c r="H129" s="241">
        <v>134.49799999999999</v>
      </c>
      <c r="I129" s="242"/>
      <c r="J129" s="237"/>
      <c r="K129" s="237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322</v>
      </c>
      <c r="AU129" s="247" t="s">
        <v>80</v>
      </c>
      <c r="AV129" s="13" t="s">
        <v>80</v>
      </c>
      <c r="AW129" s="13" t="s">
        <v>32</v>
      </c>
      <c r="AX129" s="13" t="s">
        <v>70</v>
      </c>
      <c r="AY129" s="247" t="s">
        <v>154</v>
      </c>
    </row>
    <row r="130" s="14" customFormat="1">
      <c r="A130" s="14"/>
      <c r="B130" s="248"/>
      <c r="C130" s="249"/>
      <c r="D130" s="238" t="s">
        <v>322</v>
      </c>
      <c r="E130" s="250" t="s">
        <v>19</v>
      </c>
      <c r="F130" s="251" t="s">
        <v>325</v>
      </c>
      <c r="G130" s="249"/>
      <c r="H130" s="252">
        <v>134.49799999999999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322</v>
      </c>
      <c r="AU130" s="258" t="s">
        <v>80</v>
      </c>
      <c r="AV130" s="14" t="s">
        <v>168</v>
      </c>
      <c r="AW130" s="14" t="s">
        <v>32</v>
      </c>
      <c r="AX130" s="14" t="s">
        <v>78</v>
      </c>
      <c r="AY130" s="258" t="s">
        <v>154</v>
      </c>
    </row>
    <row r="131" s="2" customFormat="1" ht="24.15" customHeight="1">
      <c r="A131" s="39"/>
      <c r="B131" s="40"/>
      <c r="C131" s="206" t="s">
        <v>202</v>
      </c>
      <c r="D131" s="206" t="s">
        <v>155</v>
      </c>
      <c r="E131" s="207" t="s">
        <v>367</v>
      </c>
      <c r="F131" s="208" t="s">
        <v>368</v>
      </c>
      <c r="G131" s="209" t="s">
        <v>319</v>
      </c>
      <c r="H131" s="210">
        <v>91.912999999999997</v>
      </c>
      <c r="I131" s="211"/>
      <c r="J131" s="212">
        <f>ROUND(I131*H131,2)</f>
        <v>0</v>
      </c>
      <c r="K131" s="208" t="s">
        <v>300</v>
      </c>
      <c r="L131" s="45"/>
      <c r="M131" s="213" t="s">
        <v>19</v>
      </c>
      <c r="N131" s="214" t="s">
        <v>41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168</v>
      </c>
      <c r="AT131" s="217" t="s">
        <v>155</v>
      </c>
      <c r="AU131" s="217" t="s">
        <v>80</v>
      </c>
      <c r="AY131" s="18" t="s">
        <v>154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78</v>
      </c>
      <c r="BK131" s="218">
        <f>ROUND(I131*H131,2)</f>
        <v>0</v>
      </c>
      <c r="BL131" s="18" t="s">
        <v>168</v>
      </c>
      <c r="BM131" s="217" t="s">
        <v>1157</v>
      </c>
    </row>
    <row r="132" s="2" customFormat="1">
      <c r="A132" s="39"/>
      <c r="B132" s="40"/>
      <c r="C132" s="41"/>
      <c r="D132" s="231" t="s">
        <v>302</v>
      </c>
      <c r="E132" s="41"/>
      <c r="F132" s="232" t="s">
        <v>370</v>
      </c>
      <c r="G132" s="41"/>
      <c r="H132" s="41"/>
      <c r="I132" s="233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302</v>
      </c>
      <c r="AU132" s="18" t="s">
        <v>80</v>
      </c>
    </row>
    <row r="133" s="13" customFormat="1">
      <c r="A133" s="13"/>
      <c r="B133" s="236"/>
      <c r="C133" s="237"/>
      <c r="D133" s="238" t="s">
        <v>322</v>
      </c>
      <c r="E133" s="239" t="s">
        <v>19</v>
      </c>
      <c r="F133" s="240" t="s">
        <v>1158</v>
      </c>
      <c r="G133" s="237"/>
      <c r="H133" s="241">
        <v>91.912999999999997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322</v>
      </c>
      <c r="AU133" s="247" t="s">
        <v>80</v>
      </c>
      <c r="AV133" s="13" t="s">
        <v>80</v>
      </c>
      <c r="AW133" s="13" t="s">
        <v>32</v>
      </c>
      <c r="AX133" s="13" t="s">
        <v>78</v>
      </c>
      <c r="AY133" s="247" t="s">
        <v>154</v>
      </c>
    </row>
    <row r="134" s="2" customFormat="1" ht="24.15" customHeight="1">
      <c r="A134" s="39"/>
      <c r="B134" s="40"/>
      <c r="C134" s="206" t="s">
        <v>206</v>
      </c>
      <c r="D134" s="206" t="s">
        <v>155</v>
      </c>
      <c r="E134" s="207" t="s">
        <v>371</v>
      </c>
      <c r="F134" s="208" t="s">
        <v>372</v>
      </c>
      <c r="G134" s="209" t="s">
        <v>319</v>
      </c>
      <c r="H134" s="210">
        <v>134.49799999999999</v>
      </c>
      <c r="I134" s="211"/>
      <c r="J134" s="212">
        <f>ROUND(I134*H134,2)</f>
        <v>0</v>
      </c>
      <c r="K134" s="208" t="s">
        <v>300</v>
      </c>
      <c r="L134" s="45"/>
      <c r="M134" s="213" t="s">
        <v>19</v>
      </c>
      <c r="N134" s="214" t="s">
        <v>41</v>
      </c>
      <c r="O134" s="85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168</v>
      </c>
      <c r="AT134" s="217" t="s">
        <v>155</v>
      </c>
      <c r="AU134" s="217" t="s">
        <v>80</v>
      </c>
      <c r="AY134" s="18" t="s">
        <v>154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78</v>
      </c>
      <c r="BK134" s="218">
        <f>ROUND(I134*H134,2)</f>
        <v>0</v>
      </c>
      <c r="BL134" s="18" t="s">
        <v>168</v>
      </c>
      <c r="BM134" s="217" t="s">
        <v>1159</v>
      </c>
    </row>
    <row r="135" s="2" customFormat="1">
      <c r="A135" s="39"/>
      <c r="B135" s="40"/>
      <c r="C135" s="41"/>
      <c r="D135" s="231" t="s">
        <v>302</v>
      </c>
      <c r="E135" s="41"/>
      <c r="F135" s="232" t="s">
        <v>374</v>
      </c>
      <c r="G135" s="41"/>
      <c r="H135" s="41"/>
      <c r="I135" s="233"/>
      <c r="J135" s="41"/>
      <c r="K135" s="41"/>
      <c r="L135" s="45"/>
      <c r="M135" s="234"/>
      <c r="N135" s="23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302</v>
      </c>
      <c r="AU135" s="18" t="s">
        <v>80</v>
      </c>
    </row>
    <row r="136" s="13" customFormat="1">
      <c r="A136" s="13"/>
      <c r="B136" s="236"/>
      <c r="C136" s="237"/>
      <c r="D136" s="238" t="s">
        <v>322</v>
      </c>
      <c r="E136" s="239" t="s">
        <v>19</v>
      </c>
      <c r="F136" s="240" t="s">
        <v>1156</v>
      </c>
      <c r="G136" s="237"/>
      <c r="H136" s="241">
        <v>134.49799999999999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322</v>
      </c>
      <c r="AU136" s="247" t="s">
        <v>80</v>
      </c>
      <c r="AV136" s="13" t="s">
        <v>80</v>
      </c>
      <c r="AW136" s="13" t="s">
        <v>32</v>
      </c>
      <c r="AX136" s="13" t="s">
        <v>70</v>
      </c>
      <c r="AY136" s="247" t="s">
        <v>154</v>
      </c>
    </row>
    <row r="137" s="14" customFormat="1">
      <c r="A137" s="14"/>
      <c r="B137" s="248"/>
      <c r="C137" s="249"/>
      <c r="D137" s="238" t="s">
        <v>322</v>
      </c>
      <c r="E137" s="250" t="s">
        <v>19</v>
      </c>
      <c r="F137" s="251" t="s">
        <v>325</v>
      </c>
      <c r="G137" s="249"/>
      <c r="H137" s="252">
        <v>134.49799999999999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322</v>
      </c>
      <c r="AU137" s="258" t="s">
        <v>80</v>
      </c>
      <c r="AV137" s="14" t="s">
        <v>168</v>
      </c>
      <c r="AW137" s="14" t="s">
        <v>32</v>
      </c>
      <c r="AX137" s="14" t="s">
        <v>78</v>
      </c>
      <c r="AY137" s="258" t="s">
        <v>154</v>
      </c>
    </row>
    <row r="138" s="2" customFormat="1" ht="37.8" customHeight="1">
      <c r="A138" s="39"/>
      <c r="B138" s="40"/>
      <c r="C138" s="206" t="s">
        <v>210</v>
      </c>
      <c r="D138" s="206" t="s">
        <v>155</v>
      </c>
      <c r="E138" s="207" t="s">
        <v>375</v>
      </c>
      <c r="F138" s="208" t="s">
        <v>376</v>
      </c>
      <c r="G138" s="209" t="s">
        <v>319</v>
      </c>
      <c r="H138" s="210">
        <v>27.716000000000001</v>
      </c>
      <c r="I138" s="211"/>
      <c r="J138" s="212">
        <f>ROUND(I138*H138,2)</f>
        <v>0</v>
      </c>
      <c r="K138" s="208" t="s">
        <v>300</v>
      </c>
      <c r="L138" s="45"/>
      <c r="M138" s="213" t="s">
        <v>19</v>
      </c>
      <c r="N138" s="214" t="s">
        <v>41</v>
      </c>
      <c r="O138" s="85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168</v>
      </c>
      <c r="AT138" s="217" t="s">
        <v>155</v>
      </c>
      <c r="AU138" s="217" t="s">
        <v>80</v>
      </c>
      <c r="AY138" s="18" t="s">
        <v>154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78</v>
      </c>
      <c r="BK138" s="218">
        <f>ROUND(I138*H138,2)</f>
        <v>0</v>
      </c>
      <c r="BL138" s="18" t="s">
        <v>168</v>
      </c>
      <c r="BM138" s="217" t="s">
        <v>1160</v>
      </c>
    </row>
    <row r="139" s="2" customFormat="1">
      <c r="A139" s="39"/>
      <c r="B139" s="40"/>
      <c r="C139" s="41"/>
      <c r="D139" s="231" t="s">
        <v>302</v>
      </c>
      <c r="E139" s="41"/>
      <c r="F139" s="232" t="s">
        <v>378</v>
      </c>
      <c r="G139" s="41"/>
      <c r="H139" s="41"/>
      <c r="I139" s="233"/>
      <c r="J139" s="41"/>
      <c r="K139" s="41"/>
      <c r="L139" s="45"/>
      <c r="M139" s="234"/>
      <c r="N139" s="23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302</v>
      </c>
      <c r="AU139" s="18" t="s">
        <v>80</v>
      </c>
    </row>
    <row r="140" s="13" customFormat="1">
      <c r="A140" s="13"/>
      <c r="B140" s="236"/>
      <c r="C140" s="237"/>
      <c r="D140" s="238" t="s">
        <v>322</v>
      </c>
      <c r="E140" s="239" t="s">
        <v>19</v>
      </c>
      <c r="F140" s="240" t="s">
        <v>1161</v>
      </c>
      <c r="G140" s="237"/>
      <c r="H140" s="241">
        <v>27.716000000000001</v>
      </c>
      <c r="I140" s="242"/>
      <c r="J140" s="237"/>
      <c r="K140" s="237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322</v>
      </c>
      <c r="AU140" s="247" t="s">
        <v>80</v>
      </c>
      <c r="AV140" s="13" t="s">
        <v>80</v>
      </c>
      <c r="AW140" s="13" t="s">
        <v>32</v>
      </c>
      <c r="AX140" s="13" t="s">
        <v>78</v>
      </c>
      <c r="AY140" s="247" t="s">
        <v>154</v>
      </c>
    </row>
    <row r="141" s="2" customFormat="1" ht="16.5" customHeight="1">
      <c r="A141" s="39"/>
      <c r="B141" s="40"/>
      <c r="C141" s="259" t="s">
        <v>214</v>
      </c>
      <c r="D141" s="259" t="s">
        <v>381</v>
      </c>
      <c r="E141" s="260" t="s">
        <v>996</v>
      </c>
      <c r="F141" s="261" t="s">
        <v>997</v>
      </c>
      <c r="G141" s="262" t="s">
        <v>384</v>
      </c>
      <c r="H141" s="263">
        <v>49.889000000000003</v>
      </c>
      <c r="I141" s="264"/>
      <c r="J141" s="265">
        <f>ROUND(I141*H141,2)</f>
        <v>0</v>
      </c>
      <c r="K141" s="261" t="s">
        <v>300</v>
      </c>
      <c r="L141" s="266"/>
      <c r="M141" s="267" t="s">
        <v>19</v>
      </c>
      <c r="N141" s="268" t="s">
        <v>41</v>
      </c>
      <c r="O141" s="85"/>
      <c r="P141" s="215">
        <f>O141*H141</f>
        <v>0</v>
      </c>
      <c r="Q141" s="215">
        <v>1</v>
      </c>
      <c r="R141" s="215">
        <f>Q141*H141</f>
        <v>49.889000000000003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183</v>
      </c>
      <c r="AT141" s="217" t="s">
        <v>381</v>
      </c>
      <c r="AU141" s="217" t="s">
        <v>80</v>
      </c>
      <c r="AY141" s="18" t="s">
        <v>154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78</v>
      </c>
      <c r="BK141" s="218">
        <f>ROUND(I141*H141,2)</f>
        <v>0</v>
      </c>
      <c r="BL141" s="18" t="s">
        <v>168</v>
      </c>
      <c r="BM141" s="217" t="s">
        <v>1162</v>
      </c>
    </row>
    <row r="142" s="13" customFormat="1">
      <c r="A142" s="13"/>
      <c r="B142" s="236"/>
      <c r="C142" s="237"/>
      <c r="D142" s="238" t="s">
        <v>322</v>
      </c>
      <c r="E142" s="239" t="s">
        <v>19</v>
      </c>
      <c r="F142" s="240" t="s">
        <v>1163</v>
      </c>
      <c r="G142" s="237"/>
      <c r="H142" s="241">
        <v>49.889000000000003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322</v>
      </c>
      <c r="AU142" s="247" t="s">
        <v>80</v>
      </c>
      <c r="AV142" s="13" t="s">
        <v>80</v>
      </c>
      <c r="AW142" s="13" t="s">
        <v>32</v>
      </c>
      <c r="AX142" s="13" t="s">
        <v>78</v>
      </c>
      <c r="AY142" s="247" t="s">
        <v>154</v>
      </c>
    </row>
    <row r="143" s="2" customFormat="1" ht="24.15" customHeight="1">
      <c r="A143" s="39"/>
      <c r="B143" s="40"/>
      <c r="C143" s="206" t="s">
        <v>218</v>
      </c>
      <c r="D143" s="206" t="s">
        <v>155</v>
      </c>
      <c r="E143" s="207" t="s">
        <v>1004</v>
      </c>
      <c r="F143" s="208" t="s">
        <v>1005</v>
      </c>
      <c r="G143" s="209" t="s">
        <v>299</v>
      </c>
      <c r="H143" s="210">
        <v>90</v>
      </c>
      <c r="I143" s="211"/>
      <c r="J143" s="212">
        <f>ROUND(I143*H143,2)</f>
        <v>0</v>
      </c>
      <c r="K143" s="208" t="s">
        <v>300</v>
      </c>
      <c r="L143" s="45"/>
      <c r="M143" s="213" t="s">
        <v>19</v>
      </c>
      <c r="N143" s="214" t="s">
        <v>41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168</v>
      </c>
      <c r="AT143" s="217" t="s">
        <v>155</v>
      </c>
      <c r="AU143" s="217" t="s">
        <v>80</v>
      </c>
      <c r="AY143" s="18" t="s">
        <v>154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78</v>
      </c>
      <c r="BK143" s="218">
        <f>ROUND(I143*H143,2)</f>
        <v>0</v>
      </c>
      <c r="BL143" s="18" t="s">
        <v>168</v>
      </c>
      <c r="BM143" s="217" t="s">
        <v>1164</v>
      </c>
    </row>
    <row r="144" s="2" customFormat="1">
      <c r="A144" s="39"/>
      <c r="B144" s="40"/>
      <c r="C144" s="41"/>
      <c r="D144" s="231" t="s">
        <v>302</v>
      </c>
      <c r="E144" s="41"/>
      <c r="F144" s="232" t="s">
        <v>1007</v>
      </c>
      <c r="G144" s="41"/>
      <c r="H144" s="41"/>
      <c r="I144" s="233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302</v>
      </c>
      <c r="AU144" s="18" t="s">
        <v>80</v>
      </c>
    </row>
    <row r="145" s="2" customFormat="1" ht="24.15" customHeight="1">
      <c r="A145" s="39"/>
      <c r="B145" s="40"/>
      <c r="C145" s="206" t="s">
        <v>222</v>
      </c>
      <c r="D145" s="206" t="s">
        <v>155</v>
      </c>
      <c r="E145" s="207" t="s">
        <v>1008</v>
      </c>
      <c r="F145" s="208" t="s">
        <v>1009</v>
      </c>
      <c r="G145" s="209" t="s">
        <v>299</v>
      </c>
      <c r="H145" s="210">
        <v>90</v>
      </c>
      <c r="I145" s="211"/>
      <c r="J145" s="212">
        <f>ROUND(I145*H145,2)</f>
        <v>0</v>
      </c>
      <c r="K145" s="208" t="s">
        <v>300</v>
      </c>
      <c r="L145" s="45"/>
      <c r="M145" s="213" t="s">
        <v>19</v>
      </c>
      <c r="N145" s="214" t="s">
        <v>41</v>
      </c>
      <c r="O145" s="85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168</v>
      </c>
      <c r="AT145" s="217" t="s">
        <v>155</v>
      </c>
      <c r="AU145" s="217" t="s">
        <v>80</v>
      </c>
      <c r="AY145" s="18" t="s">
        <v>154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78</v>
      </c>
      <c r="BK145" s="218">
        <f>ROUND(I145*H145,2)</f>
        <v>0</v>
      </c>
      <c r="BL145" s="18" t="s">
        <v>168</v>
      </c>
      <c r="BM145" s="217" t="s">
        <v>1165</v>
      </c>
    </row>
    <row r="146" s="2" customFormat="1">
      <c r="A146" s="39"/>
      <c r="B146" s="40"/>
      <c r="C146" s="41"/>
      <c r="D146" s="231" t="s">
        <v>302</v>
      </c>
      <c r="E146" s="41"/>
      <c r="F146" s="232" t="s">
        <v>1011</v>
      </c>
      <c r="G146" s="41"/>
      <c r="H146" s="41"/>
      <c r="I146" s="233"/>
      <c r="J146" s="41"/>
      <c r="K146" s="41"/>
      <c r="L146" s="45"/>
      <c r="M146" s="234"/>
      <c r="N146" s="235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302</v>
      </c>
      <c r="AU146" s="18" t="s">
        <v>80</v>
      </c>
    </row>
    <row r="147" s="2" customFormat="1" ht="16.5" customHeight="1">
      <c r="A147" s="39"/>
      <c r="B147" s="40"/>
      <c r="C147" s="259" t="s">
        <v>226</v>
      </c>
      <c r="D147" s="259" t="s">
        <v>381</v>
      </c>
      <c r="E147" s="260" t="s">
        <v>1012</v>
      </c>
      <c r="F147" s="261" t="s">
        <v>1013</v>
      </c>
      <c r="G147" s="262" t="s">
        <v>1014</v>
      </c>
      <c r="H147" s="263">
        <v>2.25</v>
      </c>
      <c r="I147" s="264"/>
      <c r="J147" s="265">
        <f>ROUND(I147*H147,2)</f>
        <v>0</v>
      </c>
      <c r="K147" s="261" t="s">
        <v>300</v>
      </c>
      <c r="L147" s="266"/>
      <c r="M147" s="267" t="s">
        <v>19</v>
      </c>
      <c r="N147" s="268" t="s">
        <v>41</v>
      </c>
      <c r="O147" s="85"/>
      <c r="P147" s="215">
        <f>O147*H147</f>
        <v>0</v>
      </c>
      <c r="Q147" s="215">
        <v>0.001</v>
      </c>
      <c r="R147" s="215">
        <f>Q147*H147</f>
        <v>0.0022500000000000003</v>
      </c>
      <c r="S147" s="215">
        <v>0</v>
      </c>
      <c r="T147" s="21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7" t="s">
        <v>183</v>
      </c>
      <c r="AT147" s="217" t="s">
        <v>381</v>
      </c>
      <c r="AU147" s="217" t="s">
        <v>80</v>
      </c>
      <c r="AY147" s="18" t="s">
        <v>154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78</v>
      </c>
      <c r="BK147" s="218">
        <f>ROUND(I147*H147,2)</f>
        <v>0</v>
      </c>
      <c r="BL147" s="18" t="s">
        <v>168</v>
      </c>
      <c r="BM147" s="217" t="s">
        <v>1166</v>
      </c>
    </row>
    <row r="148" s="13" customFormat="1">
      <c r="A148" s="13"/>
      <c r="B148" s="236"/>
      <c r="C148" s="237"/>
      <c r="D148" s="238" t="s">
        <v>322</v>
      </c>
      <c r="E148" s="239" t="s">
        <v>19</v>
      </c>
      <c r="F148" s="240" t="s">
        <v>1167</v>
      </c>
      <c r="G148" s="237"/>
      <c r="H148" s="241">
        <v>2.25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322</v>
      </c>
      <c r="AU148" s="247" t="s">
        <v>80</v>
      </c>
      <c r="AV148" s="13" t="s">
        <v>80</v>
      </c>
      <c r="AW148" s="13" t="s">
        <v>32</v>
      </c>
      <c r="AX148" s="13" t="s">
        <v>78</v>
      </c>
      <c r="AY148" s="247" t="s">
        <v>154</v>
      </c>
    </row>
    <row r="149" s="2" customFormat="1" ht="21.75" customHeight="1">
      <c r="A149" s="39"/>
      <c r="B149" s="40"/>
      <c r="C149" s="206" t="s">
        <v>7</v>
      </c>
      <c r="D149" s="206" t="s">
        <v>155</v>
      </c>
      <c r="E149" s="207" t="s">
        <v>388</v>
      </c>
      <c r="F149" s="208" t="s">
        <v>389</v>
      </c>
      <c r="G149" s="209" t="s">
        <v>299</v>
      </c>
      <c r="H149" s="210">
        <v>94</v>
      </c>
      <c r="I149" s="211"/>
      <c r="J149" s="212">
        <f>ROUND(I149*H149,2)</f>
        <v>0</v>
      </c>
      <c r="K149" s="208" t="s">
        <v>300</v>
      </c>
      <c r="L149" s="45"/>
      <c r="M149" s="213" t="s">
        <v>19</v>
      </c>
      <c r="N149" s="214" t="s">
        <v>41</v>
      </c>
      <c r="O149" s="85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168</v>
      </c>
      <c r="AT149" s="217" t="s">
        <v>155</v>
      </c>
      <c r="AU149" s="217" t="s">
        <v>80</v>
      </c>
      <c r="AY149" s="18" t="s">
        <v>154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78</v>
      </c>
      <c r="BK149" s="218">
        <f>ROUND(I149*H149,2)</f>
        <v>0</v>
      </c>
      <c r="BL149" s="18" t="s">
        <v>168</v>
      </c>
      <c r="BM149" s="217" t="s">
        <v>1168</v>
      </c>
    </row>
    <row r="150" s="2" customFormat="1">
      <c r="A150" s="39"/>
      <c r="B150" s="40"/>
      <c r="C150" s="41"/>
      <c r="D150" s="231" t="s">
        <v>302</v>
      </c>
      <c r="E150" s="41"/>
      <c r="F150" s="232" t="s">
        <v>391</v>
      </c>
      <c r="G150" s="41"/>
      <c r="H150" s="41"/>
      <c r="I150" s="233"/>
      <c r="J150" s="41"/>
      <c r="K150" s="41"/>
      <c r="L150" s="45"/>
      <c r="M150" s="234"/>
      <c r="N150" s="23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302</v>
      </c>
      <c r="AU150" s="18" t="s">
        <v>80</v>
      </c>
    </row>
    <row r="151" s="13" customFormat="1">
      <c r="A151" s="13"/>
      <c r="B151" s="236"/>
      <c r="C151" s="237"/>
      <c r="D151" s="238" t="s">
        <v>322</v>
      </c>
      <c r="E151" s="239" t="s">
        <v>19</v>
      </c>
      <c r="F151" s="240" t="s">
        <v>1169</v>
      </c>
      <c r="G151" s="237"/>
      <c r="H151" s="241">
        <v>94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322</v>
      </c>
      <c r="AU151" s="247" t="s">
        <v>80</v>
      </c>
      <c r="AV151" s="13" t="s">
        <v>80</v>
      </c>
      <c r="AW151" s="13" t="s">
        <v>32</v>
      </c>
      <c r="AX151" s="13" t="s">
        <v>78</v>
      </c>
      <c r="AY151" s="247" t="s">
        <v>154</v>
      </c>
    </row>
    <row r="152" s="11" customFormat="1" ht="22.8" customHeight="1">
      <c r="A152" s="11"/>
      <c r="B152" s="192"/>
      <c r="C152" s="193"/>
      <c r="D152" s="194" t="s">
        <v>69</v>
      </c>
      <c r="E152" s="229" t="s">
        <v>80</v>
      </c>
      <c r="F152" s="229" t="s">
        <v>625</v>
      </c>
      <c r="G152" s="193"/>
      <c r="H152" s="193"/>
      <c r="I152" s="196"/>
      <c r="J152" s="230">
        <f>BK152</f>
        <v>0</v>
      </c>
      <c r="K152" s="193"/>
      <c r="L152" s="198"/>
      <c r="M152" s="199"/>
      <c r="N152" s="200"/>
      <c r="O152" s="200"/>
      <c r="P152" s="201">
        <f>SUM(P153:P177)</f>
        <v>0</v>
      </c>
      <c r="Q152" s="200"/>
      <c r="R152" s="201">
        <f>SUM(R153:R177)</f>
        <v>26.661708360000002</v>
      </c>
      <c r="S152" s="200"/>
      <c r="T152" s="202">
        <f>SUM(T153:T177)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03" t="s">
        <v>78</v>
      </c>
      <c r="AT152" s="204" t="s">
        <v>69</v>
      </c>
      <c r="AU152" s="204" t="s">
        <v>78</v>
      </c>
      <c r="AY152" s="203" t="s">
        <v>154</v>
      </c>
      <c r="BK152" s="205">
        <f>SUM(BK153:BK177)</f>
        <v>0</v>
      </c>
    </row>
    <row r="153" s="2" customFormat="1" ht="24.15" customHeight="1">
      <c r="A153" s="39"/>
      <c r="B153" s="40"/>
      <c r="C153" s="206" t="s">
        <v>410</v>
      </c>
      <c r="D153" s="206" t="s">
        <v>155</v>
      </c>
      <c r="E153" s="207" t="s">
        <v>1039</v>
      </c>
      <c r="F153" s="208" t="s">
        <v>1040</v>
      </c>
      <c r="G153" s="209" t="s">
        <v>299</v>
      </c>
      <c r="H153" s="210">
        <v>187.53999999999999</v>
      </c>
      <c r="I153" s="211"/>
      <c r="J153" s="212">
        <f>ROUND(I153*H153,2)</f>
        <v>0</v>
      </c>
      <c r="K153" s="208" t="s">
        <v>300</v>
      </c>
      <c r="L153" s="45"/>
      <c r="M153" s="213" t="s">
        <v>19</v>
      </c>
      <c r="N153" s="214" t="s">
        <v>41</v>
      </c>
      <c r="O153" s="85"/>
      <c r="P153" s="215">
        <f>O153*H153</f>
        <v>0</v>
      </c>
      <c r="Q153" s="215">
        <v>0.00022000000000000001</v>
      </c>
      <c r="R153" s="215">
        <f>Q153*H153</f>
        <v>0.041258799999999998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168</v>
      </c>
      <c r="AT153" s="217" t="s">
        <v>155</v>
      </c>
      <c r="AU153" s="217" t="s">
        <v>80</v>
      </c>
      <c r="AY153" s="18" t="s">
        <v>154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78</v>
      </c>
      <c r="BK153" s="218">
        <f>ROUND(I153*H153,2)</f>
        <v>0</v>
      </c>
      <c r="BL153" s="18" t="s">
        <v>168</v>
      </c>
      <c r="BM153" s="217" t="s">
        <v>1170</v>
      </c>
    </row>
    <row r="154" s="2" customFormat="1">
      <c r="A154" s="39"/>
      <c r="B154" s="40"/>
      <c r="C154" s="41"/>
      <c r="D154" s="231" t="s">
        <v>302</v>
      </c>
      <c r="E154" s="41"/>
      <c r="F154" s="232" t="s">
        <v>1042</v>
      </c>
      <c r="G154" s="41"/>
      <c r="H154" s="41"/>
      <c r="I154" s="233"/>
      <c r="J154" s="41"/>
      <c r="K154" s="41"/>
      <c r="L154" s="45"/>
      <c r="M154" s="234"/>
      <c r="N154" s="23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302</v>
      </c>
      <c r="AU154" s="18" t="s">
        <v>80</v>
      </c>
    </row>
    <row r="155" s="13" customFormat="1">
      <c r="A155" s="13"/>
      <c r="B155" s="236"/>
      <c r="C155" s="237"/>
      <c r="D155" s="238" t="s">
        <v>322</v>
      </c>
      <c r="E155" s="239" t="s">
        <v>19</v>
      </c>
      <c r="F155" s="240" t="s">
        <v>1171</v>
      </c>
      <c r="G155" s="237"/>
      <c r="H155" s="241">
        <v>187.53999999999999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322</v>
      </c>
      <c r="AU155" s="247" t="s">
        <v>80</v>
      </c>
      <c r="AV155" s="13" t="s">
        <v>80</v>
      </c>
      <c r="AW155" s="13" t="s">
        <v>32</v>
      </c>
      <c r="AX155" s="13" t="s">
        <v>78</v>
      </c>
      <c r="AY155" s="247" t="s">
        <v>154</v>
      </c>
    </row>
    <row r="156" s="2" customFormat="1" ht="16.5" customHeight="1">
      <c r="A156" s="39"/>
      <c r="B156" s="40"/>
      <c r="C156" s="259" t="s">
        <v>416</v>
      </c>
      <c r="D156" s="259" t="s">
        <v>381</v>
      </c>
      <c r="E156" s="260" t="s">
        <v>1044</v>
      </c>
      <c r="F156" s="261" t="s">
        <v>1045</v>
      </c>
      <c r="G156" s="262" t="s">
        <v>299</v>
      </c>
      <c r="H156" s="263">
        <v>243.80199999999999</v>
      </c>
      <c r="I156" s="264"/>
      <c r="J156" s="265">
        <f>ROUND(I156*H156,2)</f>
        <v>0</v>
      </c>
      <c r="K156" s="261" t="s">
        <v>300</v>
      </c>
      <c r="L156" s="266"/>
      <c r="M156" s="267" t="s">
        <v>19</v>
      </c>
      <c r="N156" s="268" t="s">
        <v>41</v>
      </c>
      <c r="O156" s="85"/>
      <c r="P156" s="215">
        <f>O156*H156</f>
        <v>0</v>
      </c>
      <c r="Q156" s="215">
        <v>0.00040000000000000002</v>
      </c>
      <c r="R156" s="215">
        <f>Q156*H156</f>
        <v>0.097520800000000005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183</v>
      </c>
      <c r="AT156" s="217" t="s">
        <v>381</v>
      </c>
      <c r="AU156" s="217" t="s">
        <v>80</v>
      </c>
      <c r="AY156" s="18" t="s">
        <v>154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78</v>
      </c>
      <c r="BK156" s="218">
        <f>ROUND(I156*H156,2)</f>
        <v>0</v>
      </c>
      <c r="BL156" s="18" t="s">
        <v>168</v>
      </c>
      <c r="BM156" s="217" t="s">
        <v>1172</v>
      </c>
    </row>
    <row r="157" s="13" customFormat="1">
      <c r="A157" s="13"/>
      <c r="B157" s="236"/>
      <c r="C157" s="237"/>
      <c r="D157" s="238" t="s">
        <v>322</v>
      </c>
      <c r="E157" s="239" t="s">
        <v>19</v>
      </c>
      <c r="F157" s="240" t="s">
        <v>1173</v>
      </c>
      <c r="G157" s="237"/>
      <c r="H157" s="241">
        <v>243.80199999999999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322</v>
      </c>
      <c r="AU157" s="247" t="s">
        <v>80</v>
      </c>
      <c r="AV157" s="13" t="s">
        <v>80</v>
      </c>
      <c r="AW157" s="13" t="s">
        <v>32</v>
      </c>
      <c r="AX157" s="13" t="s">
        <v>78</v>
      </c>
      <c r="AY157" s="247" t="s">
        <v>154</v>
      </c>
    </row>
    <row r="158" s="2" customFormat="1" ht="21.75" customHeight="1">
      <c r="A158" s="39"/>
      <c r="B158" s="40"/>
      <c r="C158" s="206" t="s">
        <v>422</v>
      </c>
      <c r="D158" s="206" t="s">
        <v>155</v>
      </c>
      <c r="E158" s="207" t="s">
        <v>626</v>
      </c>
      <c r="F158" s="208" t="s">
        <v>627</v>
      </c>
      <c r="G158" s="209" t="s">
        <v>319</v>
      </c>
      <c r="H158" s="210">
        <v>11.396000000000001</v>
      </c>
      <c r="I158" s="211"/>
      <c r="J158" s="212">
        <f>ROUND(I158*H158,2)</f>
        <v>0</v>
      </c>
      <c r="K158" s="208" t="s">
        <v>300</v>
      </c>
      <c r="L158" s="45"/>
      <c r="M158" s="213" t="s">
        <v>19</v>
      </c>
      <c r="N158" s="214" t="s">
        <v>41</v>
      </c>
      <c r="O158" s="85"/>
      <c r="P158" s="215">
        <f>O158*H158</f>
        <v>0</v>
      </c>
      <c r="Q158" s="215">
        <v>2.1600000000000001</v>
      </c>
      <c r="R158" s="215">
        <f>Q158*H158</f>
        <v>24.615360000000003</v>
      </c>
      <c r="S158" s="215">
        <v>0</v>
      </c>
      <c r="T158" s="21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7" t="s">
        <v>168</v>
      </c>
      <c r="AT158" s="217" t="s">
        <v>155</v>
      </c>
      <c r="AU158" s="217" t="s">
        <v>80</v>
      </c>
      <c r="AY158" s="18" t="s">
        <v>154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78</v>
      </c>
      <c r="BK158" s="218">
        <f>ROUND(I158*H158,2)</f>
        <v>0</v>
      </c>
      <c r="BL158" s="18" t="s">
        <v>168</v>
      </c>
      <c r="BM158" s="217" t="s">
        <v>1174</v>
      </c>
    </row>
    <row r="159" s="2" customFormat="1">
      <c r="A159" s="39"/>
      <c r="B159" s="40"/>
      <c r="C159" s="41"/>
      <c r="D159" s="231" t="s">
        <v>302</v>
      </c>
      <c r="E159" s="41"/>
      <c r="F159" s="232" t="s">
        <v>629</v>
      </c>
      <c r="G159" s="41"/>
      <c r="H159" s="41"/>
      <c r="I159" s="233"/>
      <c r="J159" s="41"/>
      <c r="K159" s="41"/>
      <c r="L159" s="45"/>
      <c r="M159" s="234"/>
      <c r="N159" s="235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302</v>
      </c>
      <c r="AU159" s="18" t="s">
        <v>80</v>
      </c>
    </row>
    <row r="160" s="13" customFormat="1">
      <c r="A160" s="13"/>
      <c r="B160" s="236"/>
      <c r="C160" s="237"/>
      <c r="D160" s="238" t="s">
        <v>322</v>
      </c>
      <c r="E160" s="239" t="s">
        <v>19</v>
      </c>
      <c r="F160" s="240" t="s">
        <v>1175</v>
      </c>
      <c r="G160" s="237"/>
      <c r="H160" s="241">
        <v>11.396000000000001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322</v>
      </c>
      <c r="AU160" s="247" t="s">
        <v>80</v>
      </c>
      <c r="AV160" s="13" t="s">
        <v>80</v>
      </c>
      <c r="AW160" s="13" t="s">
        <v>32</v>
      </c>
      <c r="AX160" s="13" t="s">
        <v>70</v>
      </c>
      <c r="AY160" s="247" t="s">
        <v>154</v>
      </c>
    </row>
    <row r="161" s="14" customFormat="1">
      <c r="A161" s="14"/>
      <c r="B161" s="248"/>
      <c r="C161" s="249"/>
      <c r="D161" s="238" t="s">
        <v>322</v>
      </c>
      <c r="E161" s="250" t="s">
        <v>19</v>
      </c>
      <c r="F161" s="251" t="s">
        <v>325</v>
      </c>
      <c r="G161" s="249"/>
      <c r="H161" s="252">
        <v>11.396000000000001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322</v>
      </c>
      <c r="AU161" s="258" t="s">
        <v>80</v>
      </c>
      <c r="AV161" s="14" t="s">
        <v>168</v>
      </c>
      <c r="AW161" s="14" t="s">
        <v>32</v>
      </c>
      <c r="AX161" s="14" t="s">
        <v>78</v>
      </c>
      <c r="AY161" s="258" t="s">
        <v>154</v>
      </c>
    </row>
    <row r="162" s="2" customFormat="1" ht="21.75" customHeight="1">
      <c r="A162" s="39"/>
      <c r="B162" s="40"/>
      <c r="C162" s="206" t="s">
        <v>429</v>
      </c>
      <c r="D162" s="206" t="s">
        <v>155</v>
      </c>
      <c r="E162" s="207" t="s">
        <v>631</v>
      </c>
      <c r="F162" s="208" t="s">
        <v>632</v>
      </c>
      <c r="G162" s="209" t="s">
        <v>319</v>
      </c>
      <c r="H162" s="210">
        <v>0.746</v>
      </c>
      <c r="I162" s="211"/>
      <c r="J162" s="212">
        <f>ROUND(I162*H162,2)</f>
        <v>0</v>
      </c>
      <c r="K162" s="208" t="s">
        <v>300</v>
      </c>
      <c r="L162" s="45"/>
      <c r="M162" s="213" t="s">
        <v>19</v>
      </c>
      <c r="N162" s="214" t="s">
        <v>41</v>
      </c>
      <c r="O162" s="85"/>
      <c r="P162" s="215">
        <f>O162*H162</f>
        <v>0</v>
      </c>
      <c r="Q162" s="215">
        <v>2.5018699999999998</v>
      </c>
      <c r="R162" s="215">
        <f>Q162*H162</f>
        <v>1.8663950199999999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168</v>
      </c>
      <c r="AT162" s="217" t="s">
        <v>155</v>
      </c>
      <c r="AU162" s="217" t="s">
        <v>80</v>
      </c>
      <c r="AY162" s="18" t="s">
        <v>154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78</v>
      </c>
      <c r="BK162" s="218">
        <f>ROUND(I162*H162,2)</f>
        <v>0</v>
      </c>
      <c r="BL162" s="18" t="s">
        <v>168</v>
      </c>
      <c r="BM162" s="217" t="s">
        <v>1176</v>
      </c>
    </row>
    <row r="163" s="2" customFormat="1">
      <c r="A163" s="39"/>
      <c r="B163" s="40"/>
      <c r="C163" s="41"/>
      <c r="D163" s="231" t="s">
        <v>302</v>
      </c>
      <c r="E163" s="41"/>
      <c r="F163" s="232" t="s">
        <v>634</v>
      </c>
      <c r="G163" s="41"/>
      <c r="H163" s="41"/>
      <c r="I163" s="233"/>
      <c r="J163" s="41"/>
      <c r="K163" s="41"/>
      <c r="L163" s="45"/>
      <c r="M163" s="234"/>
      <c r="N163" s="23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302</v>
      </c>
      <c r="AU163" s="18" t="s">
        <v>80</v>
      </c>
    </row>
    <row r="164" s="13" customFormat="1">
      <c r="A164" s="13"/>
      <c r="B164" s="236"/>
      <c r="C164" s="237"/>
      <c r="D164" s="238" t="s">
        <v>322</v>
      </c>
      <c r="E164" s="239" t="s">
        <v>19</v>
      </c>
      <c r="F164" s="240" t="s">
        <v>1052</v>
      </c>
      <c r="G164" s="237"/>
      <c r="H164" s="241">
        <v>0.746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322</v>
      </c>
      <c r="AU164" s="247" t="s">
        <v>80</v>
      </c>
      <c r="AV164" s="13" t="s">
        <v>80</v>
      </c>
      <c r="AW164" s="13" t="s">
        <v>32</v>
      </c>
      <c r="AX164" s="13" t="s">
        <v>70</v>
      </c>
      <c r="AY164" s="247" t="s">
        <v>154</v>
      </c>
    </row>
    <row r="165" s="14" customFormat="1">
      <c r="A165" s="14"/>
      <c r="B165" s="248"/>
      <c r="C165" s="249"/>
      <c r="D165" s="238" t="s">
        <v>322</v>
      </c>
      <c r="E165" s="250" t="s">
        <v>19</v>
      </c>
      <c r="F165" s="251" t="s">
        <v>325</v>
      </c>
      <c r="G165" s="249"/>
      <c r="H165" s="252">
        <v>0.746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322</v>
      </c>
      <c r="AU165" s="258" t="s">
        <v>80</v>
      </c>
      <c r="AV165" s="14" t="s">
        <v>168</v>
      </c>
      <c r="AW165" s="14" t="s">
        <v>32</v>
      </c>
      <c r="AX165" s="14" t="s">
        <v>78</v>
      </c>
      <c r="AY165" s="258" t="s">
        <v>154</v>
      </c>
    </row>
    <row r="166" s="2" customFormat="1" ht="16.5" customHeight="1">
      <c r="A166" s="39"/>
      <c r="B166" s="40"/>
      <c r="C166" s="206" t="s">
        <v>435</v>
      </c>
      <c r="D166" s="206" t="s">
        <v>155</v>
      </c>
      <c r="E166" s="207" t="s">
        <v>646</v>
      </c>
      <c r="F166" s="208" t="s">
        <v>647</v>
      </c>
      <c r="G166" s="209" t="s">
        <v>384</v>
      </c>
      <c r="H166" s="210">
        <v>0.032000000000000001</v>
      </c>
      <c r="I166" s="211"/>
      <c r="J166" s="212">
        <f>ROUND(I166*H166,2)</f>
        <v>0</v>
      </c>
      <c r="K166" s="208" t="s">
        <v>300</v>
      </c>
      <c r="L166" s="45"/>
      <c r="M166" s="213" t="s">
        <v>19</v>
      </c>
      <c r="N166" s="214" t="s">
        <v>41</v>
      </c>
      <c r="O166" s="85"/>
      <c r="P166" s="215">
        <f>O166*H166</f>
        <v>0</v>
      </c>
      <c r="Q166" s="215">
        <v>1.06277</v>
      </c>
      <c r="R166" s="215">
        <f>Q166*H166</f>
        <v>0.03400864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168</v>
      </c>
      <c r="AT166" s="217" t="s">
        <v>155</v>
      </c>
      <c r="AU166" s="217" t="s">
        <v>80</v>
      </c>
      <c r="AY166" s="18" t="s">
        <v>154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78</v>
      </c>
      <c r="BK166" s="218">
        <f>ROUND(I166*H166,2)</f>
        <v>0</v>
      </c>
      <c r="BL166" s="18" t="s">
        <v>168</v>
      </c>
      <c r="BM166" s="217" t="s">
        <v>1177</v>
      </c>
    </row>
    <row r="167" s="2" customFormat="1">
      <c r="A167" s="39"/>
      <c r="B167" s="40"/>
      <c r="C167" s="41"/>
      <c r="D167" s="231" t="s">
        <v>302</v>
      </c>
      <c r="E167" s="41"/>
      <c r="F167" s="232" t="s">
        <v>649</v>
      </c>
      <c r="G167" s="41"/>
      <c r="H167" s="41"/>
      <c r="I167" s="233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302</v>
      </c>
      <c r="AU167" s="18" t="s">
        <v>80</v>
      </c>
    </row>
    <row r="168" s="13" customFormat="1">
      <c r="A168" s="13"/>
      <c r="B168" s="236"/>
      <c r="C168" s="237"/>
      <c r="D168" s="238" t="s">
        <v>322</v>
      </c>
      <c r="E168" s="239" t="s">
        <v>19</v>
      </c>
      <c r="F168" s="240" t="s">
        <v>1063</v>
      </c>
      <c r="G168" s="237"/>
      <c r="H168" s="241">
        <v>0.032000000000000001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322</v>
      </c>
      <c r="AU168" s="247" t="s">
        <v>80</v>
      </c>
      <c r="AV168" s="13" t="s">
        <v>80</v>
      </c>
      <c r="AW168" s="13" t="s">
        <v>32</v>
      </c>
      <c r="AX168" s="13" t="s">
        <v>70</v>
      </c>
      <c r="AY168" s="247" t="s">
        <v>154</v>
      </c>
    </row>
    <row r="169" s="14" customFormat="1">
      <c r="A169" s="14"/>
      <c r="B169" s="248"/>
      <c r="C169" s="249"/>
      <c r="D169" s="238" t="s">
        <v>322</v>
      </c>
      <c r="E169" s="250" t="s">
        <v>19</v>
      </c>
      <c r="F169" s="251" t="s">
        <v>325</v>
      </c>
      <c r="G169" s="249"/>
      <c r="H169" s="252">
        <v>0.032000000000000001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322</v>
      </c>
      <c r="AU169" s="258" t="s">
        <v>80</v>
      </c>
      <c r="AV169" s="14" t="s">
        <v>168</v>
      </c>
      <c r="AW169" s="14" t="s">
        <v>32</v>
      </c>
      <c r="AX169" s="14" t="s">
        <v>78</v>
      </c>
      <c r="AY169" s="258" t="s">
        <v>154</v>
      </c>
    </row>
    <row r="170" s="2" customFormat="1" ht="16.5" customHeight="1">
      <c r="A170" s="39"/>
      <c r="B170" s="40"/>
      <c r="C170" s="206" t="s">
        <v>440</v>
      </c>
      <c r="D170" s="206" t="s">
        <v>155</v>
      </c>
      <c r="E170" s="207" t="s">
        <v>1053</v>
      </c>
      <c r="F170" s="208" t="s">
        <v>1054</v>
      </c>
      <c r="G170" s="209" t="s">
        <v>299</v>
      </c>
      <c r="H170" s="210">
        <v>1.3700000000000001</v>
      </c>
      <c r="I170" s="211"/>
      <c r="J170" s="212">
        <f>ROUND(I170*H170,2)</f>
        <v>0</v>
      </c>
      <c r="K170" s="208" t="s">
        <v>300</v>
      </c>
      <c r="L170" s="45"/>
      <c r="M170" s="213" t="s">
        <v>19</v>
      </c>
      <c r="N170" s="214" t="s">
        <v>41</v>
      </c>
      <c r="O170" s="85"/>
      <c r="P170" s="215">
        <f>O170*H170</f>
        <v>0</v>
      </c>
      <c r="Q170" s="215">
        <v>0.0052300000000000003</v>
      </c>
      <c r="R170" s="215">
        <f>Q170*H170</f>
        <v>0.0071651000000000006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168</v>
      </c>
      <c r="AT170" s="217" t="s">
        <v>155</v>
      </c>
      <c r="AU170" s="217" t="s">
        <v>80</v>
      </c>
      <c r="AY170" s="18" t="s">
        <v>154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78</v>
      </c>
      <c r="BK170" s="218">
        <f>ROUND(I170*H170,2)</f>
        <v>0</v>
      </c>
      <c r="BL170" s="18" t="s">
        <v>168</v>
      </c>
      <c r="BM170" s="217" t="s">
        <v>1178</v>
      </c>
    </row>
    <row r="171" s="2" customFormat="1">
      <c r="A171" s="39"/>
      <c r="B171" s="40"/>
      <c r="C171" s="41"/>
      <c r="D171" s="231" t="s">
        <v>302</v>
      </c>
      <c r="E171" s="41"/>
      <c r="F171" s="232" t="s">
        <v>1056</v>
      </c>
      <c r="G171" s="41"/>
      <c r="H171" s="41"/>
      <c r="I171" s="233"/>
      <c r="J171" s="41"/>
      <c r="K171" s="41"/>
      <c r="L171" s="45"/>
      <c r="M171" s="234"/>
      <c r="N171" s="23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302</v>
      </c>
      <c r="AU171" s="18" t="s">
        <v>80</v>
      </c>
    </row>
    <row r="172" s="13" customFormat="1">
      <c r="A172" s="13"/>
      <c r="B172" s="236"/>
      <c r="C172" s="237"/>
      <c r="D172" s="238" t="s">
        <v>322</v>
      </c>
      <c r="E172" s="239" t="s">
        <v>19</v>
      </c>
      <c r="F172" s="240" t="s">
        <v>1057</v>
      </c>
      <c r="G172" s="237"/>
      <c r="H172" s="241">
        <v>1.3700000000000001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322</v>
      </c>
      <c r="AU172" s="247" t="s">
        <v>80</v>
      </c>
      <c r="AV172" s="13" t="s">
        <v>80</v>
      </c>
      <c r="AW172" s="13" t="s">
        <v>32</v>
      </c>
      <c r="AX172" s="13" t="s">
        <v>70</v>
      </c>
      <c r="AY172" s="247" t="s">
        <v>154</v>
      </c>
    </row>
    <row r="173" s="14" customFormat="1">
      <c r="A173" s="14"/>
      <c r="B173" s="248"/>
      <c r="C173" s="249"/>
      <c r="D173" s="238" t="s">
        <v>322</v>
      </c>
      <c r="E173" s="250" t="s">
        <v>19</v>
      </c>
      <c r="F173" s="251" t="s">
        <v>325</v>
      </c>
      <c r="G173" s="249"/>
      <c r="H173" s="252">
        <v>1.3700000000000001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322</v>
      </c>
      <c r="AU173" s="258" t="s">
        <v>80</v>
      </c>
      <c r="AV173" s="14" t="s">
        <v>168</v>
      </c>
      <c r="AW173" s="14" t="s">
        <v>32</v>
      </c>
      <c r="AX173" s="14" t="s">
        <v>78</v>
      </c>
      <c r="AY173" s="258" t="s">
        <v>154</v>
      </c>
    </row>
    <row r="174" s="2" customFormat="1" ht="16.5" customHeight="1">
      <c r="A174" s="39"/>
      <c r="B174" s="40"/>
      <c r="C174" s="206" t="s">
        <v>446</v>
      </c>
      <c r="D174" s="206" t="s">
        <v>155</v>
      </c>
      <c r="E174" s="207" t="s">
        <v>1058</v>
      </c>
      <c r="F174" s="208" t="s">
        <v>1059</v>
      </c>
      <c r="G174" s="209" t="s">
        <v>299</v>
      </c>
      <c r="H174" s="210">
        <v>1.3700000000000001</v>
      </c>
      <c r="I174" s="211"/>
      <c r="J174" s="212">
        <f>ROUND(I174*H174,2)</f>
        <v>0</v>
      </c>
      <c r="K174" s="208" t="s">
        <v>300</v>
      </c>
      <c r="L174" s="45"/>
      <c r="M174" s="213" t="s">
        <v>19</v>
      </c>
      <c r="N174" s="214" t="s">
        <v>41</v>
      </c>
      <c r="O174" s="85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7" t="s">
        <v>168</v>
      </c>
      <c r="AT174" s="217" t="s">
        <v>155</v>
      </c>
      <c r="AU174" s="217" t="s">
        <v>80</v>
      </c>
      <c r="AY174" s="18" t="s">
        <v>154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78</v>
      </c>
      <c r="BK174" s="218">
        <f>ROUND(I174*H174,2)</f>
        <v>0</v>
      </c>
      <c r="BL174" s="18" t="s">
        <v>168</v>
      </c>
      <c r="BM174" s="217" t="s">
        <v>1179</v>
      </c>
    </row>
    <row r="175" s="2" customFormat="1">
      <c r="A175" s="39"/>
      <c r="B175" s="40"/>
      <c r="C175" s="41"/>
      <c r="D175" s="231" t="s">
        <v>302</v>
      </c>
      <c r="E175" s="41"/>
      <c r="F175" s="232" t="s">
        <v>1061</v>
      </c>
      <c r="G175" s="41"/>
      <c r="H175" s="41"/>
      <c r="I175" s="233"/>
      <c r="J175" s="41"/>
      <c r="K175" s="41"/>
      <c r="L175" s="45"/>
      <c r="M175" s="234"/>
      <c r="N175" s="23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302</v>
      </c>
      <c r="AU175" s="18" t="s">
        <v>80</v>
      </c>
    </row>
    <row r="176" s="13" customFormat="1">
      <c r="A176" s="13"/>
      <c r="B176" s="236"/>
      <c r="C176" s="237"/>
      <c r="D176" s="238" t="s">
        <v>322</v>
      </c>
      <c r="E176" s="239" t="s">
        <v>19</v>
      </c>
      <c r="F176" s="240" t="s">
        <v>1057</v>
      </c>
      <c r="G176" s="237"/>
      <c r="H176" s="241">
        <v>1.3700000000000001</v>
      </c>
      <c r="I176" s="242"/>
      <c r="J176" s="237"/>
      <c r="K176" s="237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322</v>
      </c>
      <c r="AU176" s="247" t="s">
        <v>80</v>
      </c>
      <c r="AV176" s="13" t="s">
        <v>80</v>
      </c>
      <c r="AW176" s="13" t="s">
        <v>32</v>
      </c>
      <c r="AX176" s="13" t="s">
        <v>70</v>
      </c>
      <c r="AY176" s="247" t="s">
        <v>154</v>
      </c>
    </row>
    <row r="177" s="14" customFormat="1">
      <c r="A177" s="14"/>
      <c r="B177" s="248"/>
      <c r="C177" s="249"/>
      <c r="D177" s="238" t="s">
        <v>322</v>
      </c>
      <c r="E177" s="250" t="s">
        <v>19</v>
      </c>
      <c r="F177" s="251" t="s">
        <v>325</v>
      </c>
      <c r="G177" s="249"/>
      <c r="H177" s="252">
        <v>1.3700000000000001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322</v>
      </c>
      <c r="AU177" s="258" t="s">
        <v>80</v>
      </c>
      <c r="AV177" s="14" t="s">
        <v>168</v>
      </c>
      <c r="AW177" s="14" t="s">
        <v>32</v>
      </c>
      <c r="AX177" s="14" t="s">
        <v>78</v>
      </c>
      <c r="AY177" s="258" t="s">
        <v>154</v>
      </c>
    </row>
    <row r="178" s="11" customFormat="1" ht="22.8" customHeight="1">
      <c r="A178" s="11"/>
      <c r="B178" s="192"/>
      <c r="C178" s="193"/>
      <c r="D178" s="194" t="s">
        <v>69</v>
      </c>
      <c r="E178" s="229" t="s">
        <v>183</v>
      </c>
      <c r="F178" s="229" t="s">
        <v>421</v>
      </c>
      <c r="G178" s="193"/>
      <c r="H178" s="193"/>
      <c r="I178" s="196"/>
      <c r="J178" s="230">
        <f>BK178</f>
        <v>0</v>
      </c>
      <c r="K178" s="193"/>
      <c r="L178" s="198"/>
      <c r="M178" s="199"/>
      <c r="N178" s="200"/>
      <c r="O178" s="200"/>
      <c r="P178" s="201">
        <f>SUM(P179:P211)</f>
        <v>0</v>
      </c>
      <c r="Q178" s="200"/>
      <c r="R178" s="201">
        <f>SUM(R179:R211)</f>
        <v>8.2268199999999982</v>
      </c>
      <c r="S178" s="200"/>
      <c r="T178" s="202">
        <f>SUM(T179:T211)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03" t="s">
        <v>78</v>
      </c>
      <c r="AT178" s="204" t="s">
        <v>69</v>
      </c>
      <c r="AU178" s="204" t="s">
        <v>78</v>
      </c>
      <c r="AY178" s="203" t="s">
        <v>154</v>
      </c>
      <c r="BK178" s="205">
        <f>SUM(BK179:BK211)</f>
        <v>0</v>
      </c>
    </row>
    <row r="179" s="2" customFormat="1" ht="16.5" customHeight="1">
      <c r="A179" s="39"/>
      <c r="B179" s="40"/>
      <c r="C179" s="206" t="s">
        <v>450</v>
      </c>
      <c r="D179" s="206" t="s">
        <v>155</v>
      </c>
      <c r="E179" s="207" t="s">
        <v>1064</v>
      </c>
      <c r="F179" s="208" t="s">
        <v>1065</v>
      </c>
      <c r="G179" s="209" t="s">
        <v>310</v>
      </c>
      <c r="H179" s="210">
        <v>5</v>
      </c>
      <c r="I179" s="211"/>
      <c r="J179" s="212">
        <f>ROUND(I179*H179,2)</f>
        <v>0</v>
      </c>
      <c r="K179" s="208" t="s">
        <v>300</v>
      </c>
      <c r="L179" s="45"/>
      <c r="M179" s="213" t="s">
        <v>19</v>
      </c>
      <c r="N179" s="214" t="s">
        <v>41</v>
      </c>
      <c r="O179" s="85"/>
      <c r="P179" s="215">
        <f>O179*H179</f>
        <v>0</v>
      </c>
      <c r="Q179" s="215">
        <v>1.0000000000000001E-05</v>
      </c>
      <c r="R179" s="215">
        <f>Q179*H179</f>
        <v>5.0000000000000002E-05</v>
      </c>
      <c r="S179" s="215">
        <v>0</v>
      </c>
      <c r="T179" s="21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7" t="s">
        <v>168</v>
      </c>
      <c r="AT179" s="217" t="s">
        <v>155</v>
      </c>
      <c r="AU179" s="217" t="s">
        <v>80</v>
      </c>
      <c r="AY179" s="18" t="s">
        <v>154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78</v>
      </c>
      <c r="BK179" s="218">
        <f>ROUND(I179*H179,2)</f>
        <v>0</v>
      </c>
      <c r="BL179" s="18" t="s">
        <v>168</v>
      </c>
      <c r="BM179" s="217" t="s">
        <v>1180</v>
      </c>
    </row>
    <row r="180" s="2" customFormat="1">
      <c r="A180" s="39"/>
      <c r="B180" s="40"/>
      <c r="C180" s="41"/>
      <c r="D180" s="231" t="s">
        <v>302</v>
      </c>
      <c r="E180" s="41"/>
      <c r="F180" s="232" t="s">
        <v>1067</v>
      </c>
      <c r="G180" s="41"/>
      <c r="H180" s="41"/>
      <c r="I180" s="233"/>
      <c r="J180" s="41"/>
      <c r="K180" s="41"/>
      <c r="L180" s="45"/>
      <c r="M180" s="234"/>
      <c r="N180" s="235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302</v>
      </c>
      <c r="AU180" s="18" t="s">
        <v>80</v>
      </c>
    </row>
    <row r="181" s="2" customFormat="1" ht="16.5" customHeight="1">
      <c r="A181" s="39"/>
      <c r="B181" s="40"/>
      <c r="C181" s="206" t="s">
        <v>454</v>
      </c>
      <c r="D181" s="206" t="s">
        <v>155</v>
      </c>
      <c r="E181" s="207" t="s">
        <v>1068</v>
      </c>
      <c r="F181" s="208" t="s">
        <v>1069</v>
      </c>
      <c r="G181" s="209" t="s">
        <v>310</v>
      </c>
      <c r="H181" s="210">
        <v>5</v>
      </c>
      <c r="I181" s="211"/>
      <c r="J181" s="212">
        <f>ROUND(I181*H181,2)</f>
        <v>0</v>
      </c>
      <c r="K181" s="208" t="s">
        <v>300</v>
      </c>
      <c r="L181" s="45"/>
      <c r="M181" s="213" t="s">
        <v>19</v>
      </c>
      <c r="N181" s="214" t="s">
        <v>41</v>
      </c>
      <c r="O181" s="85"/>
      <c r="P181" s="215">
        <f>O181*H181</f>
        <v>0</v>
      </c>
      <c r="Q181" s="215">
        <v>1.0000000000000001E-05</v>
      </c>
      <c r="R181" s="215">
        <f>Q181*H181</f>
        <v>5.0000000000000002E-05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168</v>
      </c>
      <c r="AT181" s="217" t="s">
        <v>155</v>
      </c>
      <c r="AU181" s="217" t="s">
        <v>80</v>
      </c>
      <c r="AY181" s="18" t="s">
        <v>154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78</v>
      </c>
      <c r="BK181" s="218">
        <f>ROUND(I181*H181,2)</f>
        <v>0</v>
      </c>
      <c r="BL181" s="18" t="s">
        <v>168</v>
      </c>
      <c r="BM181" s="217" t="s">
        <v>1181</v>
      </c>
    </row>
    <row r="182" s="2" customFormat="1">
      <c r="A182" s="39"/>
      <c r="B182" s="40"/>
      <c r="C182" s="41"/>
      <c r="D182" s="231" t="s">
        <v>302</v>
      </c>
      <c r="E182" s="41"/>
      <c r="F182" s="232" t="s">
        <v>1071</v>
      </c>
      <c r="G182" s="41"/>
      <c r="H182" s="41"/>
      <c r="I182" s="233"/>
      <c r="J182" s="41"/>
      <c r="K182" s="41"/>
      <c r="L182" s="45"/>
      <c r="M182" s="234"/>
      <c r="N182" s="23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302</v>
      </c>
      <c r="AU182" s="18" t="s">
        <v>80</v>
      </c>
    </row>
    <row r="183" s="2" customFormat="1" ht="16.5" customHeight="1">
      <c r="A183" s="39"/>
      <c r="B183" s="40"/>
      <c r="C183" s="206" t="s">
        <v>458</v>
      </c>
      <c r="D183" s="206" t="s">
        <v>155</v>
      </c>
      <c r="E183" s="207" t="s">
        <v>1072</v>
      </c>
      <c r="F183" s="208" t="s">
        <v>1073</v>
      </c>
      <c r="G183" s="209" t="s">
        <v>310</v>
      </c>
      <c r="H183" s="210">
        <v>8</v>
      </c>
      <c r="I183" s="211"/>
      <c r="J183" s="212">
        <f>ROUND(I183*H183,2)</f>
        <v>0</v>
      </c>
      <c r="K183" s="208" t="s">
        <v>300</v>
      </c>
      <c r="L183" s="45"/>
      <c r="M183" s="213" t="s">
        <v>19</v>
      </c>
      <c r="N183" s="214" t="s">
        <v>41</v>
      </c>
      <c r="O183" s="85"/>
      <c r="P183" s="215">
        <f>O183*H183</f>
        <v>0</v>
      </c>
      <c r="Q183" s="215">
        <v>2.0000000000000002E-05</v>
      </c>
      <c r="R183" s="215">
        <f>Q183*H183</f>
        <v>0.00016000000000000001</v>
      </c>
      <c r="S183" s="215">
        <v>0</v>
      </c>
      <c r="T183" s="21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7" t="s">
        <v>168</v>
      </c>
      <c r="AT183" s="217" t="s">
        <v>155</v>
      </c>
      <c r="AU183" s="217" t="s">
        <v>80</v>
      </c>
      <c r="AY183" s="18" t="s">
        <v>154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78</v>
      </c>
      <c r="BK183" s="218">
        <f>ROUND(I183*H183,2)</f>
        <v>0</v>
      </c>
      <c r="BL183" s="18" t="s">
        <v>168</v>
      </c>
      <c r="BM183" s="217" t="s">
        <v>1182</v>
      </c>
    </row>
    <row r="184" s="2" customFormat="1">
      <c r="A184" s="39"/>
      <c r="B184" s="40"/>
      <c r="C184" s="41"/>
      <c r="D184" s="231" t="s">
        <v>302</v>
      </c>
      <c r="E184" s="41"/>
      <c r="F184" s="232" t="s">
        <v>1075</v>
      </c>
      <c r="G184" s="41"/>
      <c r="H184" s="41"/>
      <c r="I184" s="233"/>
      <c r="J184" s="41"/>
      <c r="K184" s="41"/>
      <c r="L184" s="45"/>
      <c r="M184" s="234"/>
      <c r="N184" s="235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302</v>
      </c>
      <c r="AU184" s="18" t="s">
        <v>80</v>
      </c>
    </row>
    <row r="185" s="2" customFormat="1" ht="16.5" customHeight="1">
      <c r="A185" s="39"/>
      <c r="B185" s="40"/>
      <c r="C185" s="259" t="s">
        <v>462</v>
      </c>
      <c r="D185" s="259" t="s">
        <v>381</v>
      </c>
      <c r="E185" s="260" t="s">
        <v>1076</v>
      </c>
      <c r="F185" s="261" t="s">
        <v>1077</v>
      </c>
      <c r="G185" s="262" t="s">
        <v>310</v>
      </c>
      <c r="H185" s="263">
        <v>8</v>
      </c>
      <c r="I185" s="264"/>
      <c r="J185" s="265">
        <f>ROUND(I185*H185,2)</f>
        <v>0</v>
      </c>
      <c r="K185" s="261" t="s">
        <v>300</v>
      </c>
      <c r="L185" s="266"/>
      <c r="M185" s="267" t="s">
        <v>19</v>
      </c>
      <c r="N185" s="268" t="s">
        <v>41</v>
      </c>
      <c r="O185" s="85"/>
      <c r="P185" s="215">
        <f>O185*H185</f>
        <v>0</v>
      </c>
      <c r="Q185" s="215">
        <v>0.0080999999999999996</v>
      </c>
      <c r="R185" s="215">
        <f>Q185*H185</f>
        <v>0.064799999999999996</v>
      </c>
      <c r="S185" s="215">
        <v>0</v>
      </c>
      <c r="T185" s="21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7" t="s">
        <v>183</v>
      </c>
      <c r="AT185" s="217" t="s">
        <v>381</v>
      </c>
      <c r="AU185" s="217" t="s">
        <v>80</v>
      </c>
      <c r="AY185" s="18" t="s">
        <v>154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78</v>
      </c>
      <c r="BK185" s="218">
        <f>ROUND(I185*H185,2)</f>
        <v>0</v>
      </c>
      <c r="BL185" s="18" t="s">
        <v>168</v>
      </c>
      <c r="BM185" s="217" t="s">
        <v>1183</v>
      </c>
    </row>
    <row r="186" s="2" customFormat="1" ht="16.5" customHeight="1">
      <c r="A186" s="39"/>
      <c r="B186" s="40"/>
      <c r="C186" s="259" t="s">
        <v>466</v>
      </c>
      <c r="D186" s="259" t="s">
        <v>381</v>
      </c>
      <c r="E186" s="260" t="s">
        <v>1079</v>
      </c>
      <c r="F186" s="261" t="s">
        <v>1080</v>
      </c>
      <c r="G186" s="262" t="s">
        <v>310</v>
      </c>
      <c r="H186" s="263">
        <v>5</v>
      </c>
      <c r="I186" s="264"/>
      <c r="J186" s="265">
        <f>ROUND(I186*H186,2)</f>
        <v>0</v>
      </c>
      <c r="K186" s="261" t="s">
        <v>300</v>
      </c>
      <c r="L186" s="266"/>
      <c r="M186" s="267" t="s">
        <v>19</v>
      </c>
      <c r="N186" s="268" t="s">
        <v>41</v>
      </c>
      <c r="O186" s="85"/>
      <c r="P186" s="215">
        <f>O186*H186</f>
        <v>0</v>
      </c>
      <c r="Q186" s="215">
        <v>0.0026700000000000001</v>
      </c>
      <c r="R186" s="215">
        <f>Q186*H186</f>
        <v>0.013350000000000001</v>
      </c>
      <c r="S186" s="215">
        <v>0</v>
      </c>
      <c r="T186" s="21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7" t="s">
        <v>183</v>
      </c>
      <c r="AT186" s="217" t="s">
        <v>381</v>
      </c>
      <c r="AU186" s="217" t="s">
        <v>80</v>
      </c>
      <c r="AY186" s="18" t="s">
        <v>154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78</v>
      </c>
      <c r="BK186" s="218">
        <f>ROUND(I186*H186,2)</f>
        <v>0</v>
      </c>
      <c r="BL186" s="18" t="s">
        <v>168</v>
      </c>
      <c r="BM186" s="217" t="s">
        <v>1184</v>
      </c>
    </row>
    <row r="187" s="2" customFormat="1" ht="16.5" customHeight="1">
      <c r="A187" s="39"/>
      <c r="B187" s="40"/>
      <c r="C187" s="259" t="s">
        <v>470</v>
      </c>
      <c r="D187" s="259" t="s">
        <v>381</v>
      </c>
      <c r="E187" s="260" t="s">
        <v>1082</v>
      </c>
      <c r="F187" s="261" t="s">
        <v>1083</v>
      </c>
      <c r="G187" s="262" t="s">
        <v>310</v>
      </c>
      <c r="H187" s="263">
        <v>5</v>
      </c>
      <c r="I187" s="264"/>
      <c r="J187" s="265">
        <f>ROUND(I187*H187,2)</f>
        <v>0</v>
      </c>
      <c r="K187" s="261" t="s">
        <v>300</v>
      </c>
      <c r="L187" s="266"/>
      <c r="M187" s="267" t="s">
        <v>19</v>
      </c>
      <c r="N187" s="268" t="s">
        <v>41</v>
      </c>
      <c r="O187" s="85"/>
      <c r="P187" s="215">
        <f>O187*H187</f>
        <v>0</v>
      </c>
      <c r="Q187" s="215">
        <v>0.0014499999999999999</v>
      </c>
      <c r="R187" s="215">
        <f>Q187*H187</f>
        <v>0.0072499999999999995</v>
      </c>
      <c r="S187" s="215">
        <v>0</v>
      </c>
      <c r="T187" s="21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7" t="s">
        <v>183</v>
      </c>
      <c r="AT187" s="217" t="s">
        <v>381</v>
      </c>
      <c r="AU187" s="217" t="s">
        <v>80</v>
      </c>
      <c r="AY187" s="18" t="s">
        <v>154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78</v>
      </c>
      <c r="BK187" s="218">
        <f>ROUND(I187*H187,2)</f>
        <v>0</v>
      </c>
      <c r="BL187" s="18" t="s">
        <v>168</v>
      </c>
      <c r="BM187" s="217" t="s">
        <v>1185</v>
      </c>
    </row>
    <row r="188" s="2" customFormat="1" ht="24.15" customHeight="1">
      <c r="A188" s="39"/>
      <c r="B188" s="40"/>
      <c r="C188" s="206" t="s">
        <v>475</v>
      </c>
      <c r="D188" s="206" t="s">
        <v>155</v>
      </c>
      <c r="E188" s="207" t="s">
        <v>910</v>
      </c>
      <c r="F188" s="208" t="s">
        <v>911</v>
      </c>
      <c r="G188" s="209" t="s">
        <v>443</v>
      </c>
      <c r="H188" s="210">
        <v>2</v>
      </c>
      <c r="I188" s="211"/>
      <c r="J188" s="212">
        <f>ROUND(I188*H188,2)</f>
        <v>0</v>
      </c>
      <c r="K188" s="208" t="s">
        <v>300</v>
      </c>
      <c r="L188" s="45"/>
      <c r="M188" s="213" t="s">
        <v>19</v>
      </c>
      <c r="N188" s="214" t="s">
        <v>41</v>
      </c>
      <c r="O188" s="85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168</v>
      </c>
      <c r="AT188" s="217" t="s">
        <v>155</v>
      </c>
      <c r="AU188" s="217" t="s">
        <v>80</v>
      </c>
      <c r="AY188" s="18" t="s">
        <v>154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78</v>
      </c>
      <c r="BK188" s="218">
        <f>ROUND(I188*H188,2)</f>
        <v>0</v>
      </c>
      <c r="BL188" s="18" t="s">
        <v>168</v>
      </c>
      <c r="BM188" s="217" t="s">
        <v>1186</v>
      </c>
    </row>
    <row r="189" s="2" customFormat="1">
      <c r="A189" s="39"/>
      <c r="B189" s="40"/>
      <c r="C189" s="41"/>
      <c r="D189" s="231" t="s">
        <v>302</v>
      </c>
      <c r="E189" s="41"/>
      <c r="F189" s="232" t="s">
        <v>913</v>
      </c>
      <c r="G189" s="41"/>
      <c r="H189" s="41"/>
      <c r="I189" s="233"/>
      <c r="J189" s="41"/>
      <c r="K189" s="41"/>
      <c r="L189" s="45"/>
      <c r="M189" s="234"/>
      <c r="N189" s="23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302</v>
      </c>
      <c r="AU189" s="18" t="s">
        <v>80</v>
      </c>
    </row>
    <row r="190" s="2" customFormat="1" ht="16.5" customHeight="1">
      <c r="A190" s="39"/>
      <c r="B190" s="40"/>
      <c r="C190" s="259" t="s">
        <v>479</v>
      </c>
      <c r="D190" s="259" t="s">
        <v>381</v>
      </c>
      <c r="E190" s="260" t="s">
        <v>1093</v>
      </c>
      <c r="F190" s="261" t="s">
        <v>1094</v>
      </c>
      <c r="G190" s="262" t="s">
        <v>443</v>
      </c>
      <c r="H190" s="263">
        <v>2</v>
      </c>
      <c r="I190" s="264"/>
      <c r="J190" s="265">
        <f>ROUND(I190*H190,2)</f>
        <v>0</v>
      </c>
      <c r="K190" s="261" t="s">
        <v>300</v>
      </c>
      <c r="L190" s="266"/>
      <c r="M190" s="267" t="s">
        <v>19</v>
      </c>
      <c r="N190" s="268" t="s">
        <v>41</v>
      </c>
      <c r="O190" s="85"/>
      <c r="P190" s="215">
        <f>O190*H190</f>
        <v>0</v>
      </c>
      <c r="Q190" s="215">
        <v>0.0016000000000000001</v>
      </c>
      <c r="R190" s="215">
        <f>Q190*H190</f>
        <v>0.0032000000000000002</v>
      </c>
      <c r="S190" s="215">
        <v>0</v>
      </c>
      <c r="T190" s="21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7" t="s">
        <v>183</v>
      </c>
      <c r="AT190" s="217" t="s">
        <v>381</v>
      </c>
      <c r="AU190" s="217" t="s">
        <v>80</v>
      </c>
      <c r="AY190" s="18" t="s">
        <v>154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78</v>
      </c>
      <c r="BK190" s="218">
        <f>ROUND(I190*H190,2)</f>
        <v>0</v>
      </c>
      <c r="BL190" s="18" t="s">
        <v>168</v>
      </c>
      <c r="BM190" s="217" t="s">
        <v>1187</v>
      </c>
    </row>
    <row r="191" s="2" customFormat="1" ht="24.15" customHeight="1">
      <c r="A191" s="39"/>
      <c r="B191" s="40"/>
      <c r="C191" s="206" t="s">
        <v>484</v>
      </c>
      <c r="D191" s="206" t="s">
        <v>155</v>
      </c>
      <c r="E191" s="207" t="s">
        <v>1096</v>
      </c>
      <c r="F191" s="208" t="s">
        <v>1097</v>
      </c>
      <c r="G191" s="209" t="s">
        <v>443</v>
      </c>
      <c r="H191" s="210">
        <v>2</v>
      </c>
      <c r="I191" s="211"/>
      <c r="J191" s="212">
        <f>ROUND(I191*H191,2)</f>
        <v>0</v>
      </c>
      <c r="K191" s="208" t="s">
        <v>300</v>
      </c>
      <c r="L191" s="45"/>
      <c r="M191" s="213" t="s">
        <v>19</v>
      </c>
      <c r="N191" s="214" t="s">
        <v>41</v>
      </c>
      <c r="O191" s="85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168</v>
      </c>
      <c r="AT191" s="217" t="s">
        <v>155</v>
      </c>
      <c r="AU191" s="217" t="s">
        <v>80</v>
      </c>
      <c r="AY191" s="18" t="s">
        <v>154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78</v>
      </c>
      <c r="BK191" s="218">
        <f>ROUND(I191*H191,2)</f>
        <v>0</v>
      </c>
      <c r="BL191" s="18" t="s">
        <v>168</v>
      </c>
      <c r="BM191" s="217" t="s">
        <v>1188</v>
      </c>
    </row>
    <row r="192" s="2" customFormat="1">
      <c r="A192" s="39"/>
      <c r="B192" s="40"/>
      <c r="C192" s="41"/>
      <c r="D192" s="231" t="s">
        <v>302</v>
      </c>
      <c r="E192" s="41"/>
      <c r="F192" s="232" t="s">
        <v>1099</v>
      </c>
      <c r="G192" s="41"/>
      <c r="H192" s="41"/>
      <c r="I192" s="233"/>
      <c r="J192" s="41"/>
      <c r="K192" s="41"/>
      <c r="L192" s="45"/>
      <c r="M192" s="234"/>
      <c r="N192" s="23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302</v>
      </c>
      <c r="AU192" s="18" t="s">
        <v>80</v>
      </c>
    </row>
    <row r="193" s="2" customFormat="1" ht="16.5" customHeight="1">
      <c r="A193" s="39"/>
      <c r="B193" s="40"/>
      <c r="C193" s="259" t="s">
        <v>488</v>
      </c>
      <c r="D193" s="259" t="s">
        <v>381</v>
      </c>
      <c r="E193" s="260" t="s">
        <v>1100</v>
      </c>
      <c r="F193" s="261" t="s">
        <v>1101</v>
      </c>
      <c r="G193" s="262" t="s">
        <v>443</v>
      </c>
      <c r="H193" s="263">
        <v>2</v>
      </c>
      <c r="I193" s="264"/>
      <c r="J193" s="265">
        <f>ROUND(I193*H193,2)</f>
        <v>0</v>
      </c>
      <c r="K193" s="261" t="s">
        <v>300</v>
      </c>
      <c r="L193" s="266"/>
      <c r="M193" s="267" t="s">
        <v>19</v>
      </c>
      <c r="N193" s="268" t="s">
        <v>41</v>
      </c>
      <c r="O193" s="85"/>
      <c r="P193" s="215">
        <f>O193*H193</f>
        <v>0</v>
      </c>
      <c r="Q193" s="215">
        <v>0.0043</v>
      </c>
      <c r="R193" s="215">
        <f>Q193*H193</f>
        <v>0.0086</v>
      </c>
      <c r="S193" s="215">
        <v>0</v>
      </c>
      <c r="T193" s="21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7" t="s">
        <v>183</v>
      </c>
      <c r="AT193" s="217" t="s">
        <v>381</v>
      </c>
      <c r="AU193" s="217" t="s">
        <v>80</v>
      </c>
      <c r="AY193" s="18" t="s">
        <v>154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78</v>
      </c>
      <c r="BK193" s="218">
        <f>ROUND(I193*H193,2)</f>
        <v>0</v>
      </c>
      <c r="BL193" s="18" t="s">
        <v>168</v>
      </c>
      <c r="BM193" s="217" t="s">
        <v>1189</v>
      </c>
    </row>
    <row r="194" s="2" customFormat="1" ht="16.5" customHeight="1">
      <c r="A194" s="39"/>
      <c r="B194" s="40"/>
      <c r="C194" s="259" t="s">
        <v>492</v>
      </c>
      <c r="D194" s="259" t="s">
        <v>381</v>
      </c>
      <c r="E194" s="260" t="s">
        <v>1190</v>
      </c>
      <c r="F194" s="261" t="s">
        <v>1191</v>
      </c>
      <c r="G194" s="262" t="s">
        <v>443</v>
      </c>
      <c r="H194" s="263">
        <v>1</v>
      </c>
      <c r="I194" s="264"/>
      <c r="J194" s="265">
        <f>ROUND(I194*H194,2)</f>
        <v>0</v>
      </c>
      <c r="K194" s="261" t="s">
        <v>300</v>
      </c>
      <c r="L194" s="266"/>
      <c r="M194" s="267" t="s">
        <v>19</v>
      </c>
      <c r="N194" s="268" t="s">
        <v>41</v>
      </c>
      <c r="O194" s="85"/>
      <c r="P194" s="215">
        <f>O194*H194</f>
        <v>0</v>
      </c>
      <c r="Q194" s="215">
        <v>0.0057999999999999996</v>
      </c>
      <c r="R194" s="215">
        <f>Q194*H194</f>
        <v>0.0057999999999999996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183</v>
      </c>
      <c r="AT194" s="217" t="s">
        <v>381</v>
      </c>
      <c r="AU194" s="217" t="s">
        <v>80</v>
      </c>
      <c r="AY194" s="18" t="s">
        <v>154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78</v>
      </c>
      <c r="BK194" s="218">
        <f>ROUND(I194*H194,2)</f>
        <v>0</v>
      </c>
      <c r="BL194" s="18" t="s">
        <v>168</v>
      </c>
      <c r="BM194" s="217" t="s">
        <v>1192</v>
      </c>
    </row>
    <row r="195" s="2" customFormat="1" ht="24.15" customHeight="1">
      <c r="A195" s="39"/>
      <c r="B195" s="40"/>
      <c r="C195" s="206" t="s">
        <v>497</v>
      </c>
      <c r="D195" s="206" t="s">
        <v>155</v>
      </c>
      <c r="E195" s="207" t="s">
        <v>1103</v>
      </c>
      <c r="F195" s="208" t="s">
        <v>1104</v>
      </c>
      <c r="G195" s="209" t="s">
        <v>443</v>
      </c>
      <c r="H195" s="210">
        <v>2</v>
      </c>
      <c r="I195" s="211"/>
      <c r="J195" s="212">
        <f>ROUND(I195*H195,2)</f>
        <v>0</v>
      </c>
      <c r="K195" s="208" t="s">
        <v>300</v>
      </c>
      <c r="L195" s="45"/>
      <c r="M195" s="213" t="s">
        <v>19</v>
      </c>
      <c r="N195" s="214" t="s">
        <v>41</v>
      </c>
      <c r="O195" s="85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7" t="s">
        <v>168</v>
      </c>
      <c r="AT195" s="217" t="s">
        <v>155</v>
      </c>
      <c r="AU195" s="217" t="s">
        <v>80</v>
      </c>
      <c r="AY195" s="18" t="s">
        <v>154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78</v>
      </c>
      <c r="BK195" s="218">
        <f>ROUND(I195*H195,2)</f>
        <v>0</v>
      </c>
      <c r="BL195" s="18" t="s">
        <v>168</v>
      </c>
      <c r="BM195" s="217" t="s">
        <v>1193</v>
      </c>
    </row>
    <row r="196" s="2" customFormat="1">
      <c r="A196" s="39"/>
      <c r="B196" s="40"/>
      <c r="C196" s="41"/>
      <c r="D196" s="231" t="s">
        <v>302</v>
      </c>
      <c r="E196" s="41"/>
      <c r="F196" s="232" t="s">
        <v>1106</v>
      </c>
      <c r="G196" s="41"/>
      <c r="H196" s="41"/>
      <c r="I196" s="233"/>
      <c r="J196" s="41"/>
      <c r="K196" s="41"/>
      <c r="L196" s="45"/>
      <c r="M196" s="234"/>
      <c r="N196" s="235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302</v>
      </c>
      <c r="AU196" s="18" t="s">
        <v>80</v>
      </c>
    </row>
    <row r="197" s="2" customFormat="1" ht="16.5" customHeight="1">
      <c r="A197" s="39"/>
      <c r="B197" s="40"/>
      <c r="C197" s="259" t="s">
        <v>503</v>
      </c>
      <c r="D197" s="259" t="s">
        <v>381</v>
      </c>
      <c r="E197" s="260" t="s">
        <v>1107</v>
      </c>
      <c r="F197" s="261" t="s">
        <v>1108</v>
      </c>
      <c r="G197" s="262" t="s">
        <v>443</v>
      </c>
      <c r="H197" s="263">
        <v>2</v>
      </c>
      <c r="I197" s="264"/>
      <c r="J197" s="265">
        <f>ROUND(I197*H197,2)</f>
        <v>0</v>
      </c>
      <c r="K197" s="261" t="s">
        <v>300</v>
      </c>
      <c r="L197" s="266"/>
      <c r="M197" s="267" t="s">
        <v>19</v>
      </c>
      <c r="N197" s="268" t="s">
        <v>41</v>
      </c>
      <c r="O197" s="85"/>
      <c r="P197" s="215">
        <f>O197*H197</f>
        <v>0</v>
      </c>
      <c r="Q197" s="215">
        <v>0.00108</v>
      </c>
      <c r="R197" s="215">
        <f>Q197*H197</f>
        <v>0.00216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183</v>
      </c>
      <c r="AT197" s="217" t="s">
        <v>381</v>
      </c>
      <c r="AU197" s="217" t="s">
        <v>80</v>
      </c>
      <c r="AY197" s="18" t="s">
        <v>154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78</v>
      </c>
      <c r="BK197" s="218">
        <f>ROUND(I197*H197,2)</f>
        <v>0</v>
      </c>
      <c r="BL197" s="18" t="s">
        <v>168</v>
      </c>
      <c r="BM197" s="217" t="s">
        <v>1194</v>
      </c>
    </row>
    <row r="198" s="2" customFormat="1" ht="16.5" customHeight="1">
      <c r="A198" s="39"/>
      <c r="B198" s="40"/>
      <c r="C198" s="206" t="s">
        <v>508</v>
      </c>
      <c r="D198" s="206" t="s">
        <v>155</v>
      </c>
      <c r="E198" s="207" t="s">
        <v>441</v>
      </c>
      <c r="F198" s="208" t="s">
        <v>442</v>
      </c>
      <c r="G198" s="209" t="s">
        <v>443</v>
      </c>
      <c r="H198" s="210">
        <v>2</v>
      </c>
      <c r="I198" s="211"/>
      <c r="J198" s="212">
        <f>ROUND(I198*H198,2)</f>
        <v>0</v>
      </c>
      <c r="K198" s="208" t="s">
        <v>300</v>
      </c>
      <c r="L198" s="45"/>
      <c r="M198" s="213" t="s">
        <v>19</v>
      </c>
      <c r="N198" s="214" t="s">
        <v>41</v>
      </c>
      <c r="O198" s="85"/>
      <c r="P198" s="215">
        <f>O198*H198</f>
        <v>0</v>
      </c>
      <c r="Q198" s="215">
        <v>0.010189999999999999</v>
      </c>
      <c r="R198" s="215">
        <f>Q198*H198</f>
        <v>0.020379999999999999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168</v>
      </c>
      <c r="AT198" s="217" t="s">
        <v>155</v>
      </c>
      <c r="AU198" s="217" t="s">
        <v>80</v>
      </c>
      <c r="AY198" s="18" t="s">
        <v>154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78</v>
      </c>
      <c r="BK198" s="218">
        <f>ROUND(I198*H198,2)</f>
        <v>0</v>
      </c>
      <c r="BL198" s="18" t="s">
        <v>168</v>
      </c>
      <c r="BM198" s="217" t="s">
        <v>1195</v>
      </c>
    </row>
    <row r="199" s="2" customFormat="1">
      <c r="A199" s="39"/>
      <c r="B199" s="40"/>
      <c r="C199" s="41"/>
      <c r="D199" s="231" t="s">
        <v>302</v>
      </c>
      <c r="E199" s="41"/>
      <c r="F199" s="232" t="s">
        <v>445</v>
      </c>
      <c r="G199" s="41"/>
      <c r="H199" s="41"/>
      <c r="I199" s="233"/>
      <c r="J199" s="41"/>
      <c r="K199" s="41"/>
      <c r="L199" s="45"/>
      <c r="M199" s="234"/>
      <c r="N199" s="23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302</v>
      </c>
      <c r="AU199" s="18" t="s">
        <v>80</v>
      </c>
    </row>
    <row r="200" s="2" customFormat="1" ht="16.5" customHeight="1">
      <c r="A200" s="39"/>
      <c r="B200" s="40"/>
      <c r="C200" s="259" t="s">
        <v>513</v>
      </c>
      <c r="D200" s="259" t="s">
        <v>381</v>
      </c>
      <c r="E200" s="260" t="s">
        <v>1111</v>
      </c>
      <c r="F200" s="261" t="s">
        <v>1112</v>
      </c>
      <c r="G200" s="262" t="s">
        <v>443</v>
      </c>
      <c r="H200" s="263">
        <v>2</v>
      </c>
      <c r="I200" s="264"/>
      <c r="J200" s="265">
        <f>ROUND(I200*H200,2)</f>
        <v>0</v>
      </c>
      <c r="K200" s="261" t="s">
        <v>300</v>
      </c>
      <c r="L200" s="266"/>
      <c r="M200" s="267" t="s">
        <v>19</v>
      </c>
      <c r="N200" s="268" t="s">
        <v>41</v>
      </c>
      <c r="O200" s="85"/>
      <c r="P200" s="215">
        <f>O200*H200</f>
        <v>0</v>
      </c>
      <c r="Q200" s="215">
        <v>1.74</v>
      </c>
      <c r="R200" s="215">
        <f>Q200*H200</f>
        <v>3.48</v>
      </c>
      <c r="S200" s="215">
        <v>0</v>
      </c>
      <c r="T200" s="21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7" t="s">
        <v>183</v>
      </c>
      <c r="AT200" s="217" t="s">
        <v>381</v>
      </c>
      <c r="AU200" s="217" t="s">
        <v>80</v>
      </c>
      <c r="AY200" s="18" t="s">
        <v>154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78</v>
      </c>
      <c r="BK200" s="218">
        <f>ROUND(I200*H200,2)</f>
        <v>0</v>
      </c>
      <c r="BL200" s="18" t="s">
        <v>168</v>
      </c>
      <c r="BM200" s="217" t="s">
        <v>1196</v>
      </c>
    </row>
    <row r="201" s="2" customFormat="1" ht="16.5" customHeight="1">
      <c r="A201" s="39"/>
      <c r="B201" s="40"/>
      <c r="C201" s="206" t="s">
        <v>519</v>
      </c>
      <c r="D201" s="206" t="s">
        <v>155</v>
      </c>
      <c r="E201" s="207" t="s">
        <v>471</v>
      </c>
      <c r="F201" s="208" t="s">
        <v>472</v>
      </c>
      <c r="G201" s="209" t="s">
        <v>443</v>
      </c>
      <c r="H201" s="210">
        <v>1</v>
      </c>
      <c r="I201" s="211"/>
      <c r="J201" s="212">
        <f>ROUND(I201*H201,2)</f>
        <v>0</v>
      </c>
      <c r="K201" s="208" t="s">
        <v>300</v>
      </c>
      <c r="L201" s="45"/>
      <c r="M201" s="213" t="s">
        <v>19</v>
      </c>
      <c r="N201" s="214" t="s">
        <v>41</v>
      </c>
      <c r="O201" s="85"/>
      <c r="P201" s="215">
        <f>O201*H201</f>
        <v>0</v>
      </c>
      <c r="Q201" s="215">
        <v>0.01248</v>
      </c>
      <c r="R201" s="215">
        <f>Q201*H201</f>
        <v>0.01248</v>
      </c>
      <c r="S201" s="215">
        <v>0</v>
      </c>
      <c r="T201" s="21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7" t="s">
        <v>168</v>
      </c>
      <c r="AT201" s="217" t="s">
        <v>155</v>
      </c>
      <c r="AU201" s="217" t="s">
        <v>80</v>
      </c>
      <c r="AY201" s="18" t="s">
        <v>154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78</v>
      </c>
      <c r="BK201" s="218">
        <f>ROUND(I201*H201,2)</f>
        <v>0</v>
      </c>
      <c r="BL201" s="18" t="s">
        <v>168</v>
      </c>
      <c r="BM201" s="217" t="s">
        <v>1197</v>
      </c>
    </row>
    <row r="202" s="2" customFormat="1">
      <c r="A202" s="39"/>
      <c r="B202" s="40"/>
      <c r="C202" s="41"/>
      <c r="D202" s="231" t="s">
        <v>302</v>
      </c>
      <c r="E202" s="41"/>
      <c r="F202" s="232" t="s">
        <v>474</v>
      </c>
      <c r="G202" s="41"/>
      <c r="H202" s="41"/>
      <c r="I202" s="233"/>
      <c r="J202" s="41"/>
      <c r="K202" s="41"/>
      <c r="L202" s="45"/>
      <c r="M202" s="234"/>
      <c r="N202" s="23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302</v>
      </c>
      <c r="AU202" s="18" t="s">
        <v>80</v>
      </c>
    </row>
    <row r="203" s="2" customFormat="1" ht="21.75" customHeight="1">
      <c r="A203" s="39"/>
      <c r="B203" s="40"/>
      <c r="C203" s="259" t="s">
        <v>526</v>
      </c>
      <c r="D203" s="259" t="s">
        <v>381</v>
      </c>
      <c r="E203" s="260" t="s">
        <v>1118</v>
      </c>
      <c r="F203" s="261" t="s">
        <v>1119</v>
      </c>
      <c r="G203" s="262" t="s">
        <v>443</v>
      </c>
      <c r="H203" s="263">
        <v>1</v>
      </c>
      <c r="I203" s="264"/>
      <c r="J203" s="265">
        <f>ROUND(I203*H203,2)</f>
        <v>0</v>
      </c>
      <c r="K203" s="261" t="s">
        <v>300</v>
      </c>
      <c r="L203" s="266"/>
      <c r="M203" s="267" t="s">
        <v>19</v>
      </c>
      <c r="N203" s="268" t="s">
        <v>41</v>
      </c>
      <c r="O203" s="85"/>
      <c r="P203" s="215">
        <f>O203*H203</f>
        <v>0</v>
      </c>
      <c r="Q203" s="215">
        <v>1.1180000000000001</v>
      </c>
      <c r="R203" s="215">
        <f>Q203*H203</f>
        <v>1.1180000000000001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183</v>
      </c>
      <c r="AT203" s="217" t="s">
        <v>381</v>
      </c>
      <c r="AU203" s="217" t="s">
        <v>80</v>
      </c>
      <c r="AY203" s="18" t="s">
        <v>154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78</v>
      </c>
      <c r="BK203" s="218">
        <f>ROUND(I203*H203,2)</f>
        <v>0</v>
      </c>
      <c r="BL203" s="18" t="s">
        <v>168</v>
      </c>
      <c r="BM203" s="217" t="s">
        <v>1198</v>
      </c>
    </row>
    <row r="204" s="2" customFormat="1" ht="16.5" customHeight="1">
      <c r="A204" s="39"/>
      <c r="B204" s="40"/>
      <c r="C204" s="206" t="s">
        <v>716</v>
      </c>
      <c r="D204" s="206" t="s">
        <v>155</v>
      </c>
      <c r="E204" s="207" t="s">
        <v>480</v>
      </c>
      <c r="F204" s="208" t="s">
        <v>481</v>
      </c>
      <c r="G204" s="209" t="s">
        <v>443</v>
      </c>
      <c r="H204" s="210">
        <v>1</v>
      </c>
      <c r="I204" s="211"/>
      <c r="J204" s="212">
        <f>ROUND(I204*H204,2)</f>
        <v>0</v>
      </c>
      <c r="K204" s="208" t="s">
        <v>300</v>
      </c>
      <c r="L204" s="45"/>
      <c r="M204" s="213" t="s">
        <v>19</v>
      </c>
      <c r="N204" s="214" t="s">
        <v>41</v>
      </c>
      <c r="O204" s="85"/>
      <c r="P204" s="215">
        <f>O204*H204</f>
        <v>0</v>
      </c>
      <c r="Q204" s="215">
        <v>0.028539999999999999</v>
      </c>
      <c r="R204" s="215">
        <f>Q204*H204</f>
        <v>0.028539999999999999</v>
      </c>
      <c r="S204" s="215">
        <v>0</v>
      </c>
      <c r="T204" s="21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7" t="s">
        <v>168</v>
      </c>
      <c r="AT204" s="217" t="s">
        <v>155</v>
      </c>
      <c r="AU204" s="217" t="s">
        <v>80</v>
      </c>
      <c r="AY204" s="18" t="s">
        <v>154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78</v>
      </c>
      <c r="BK204" s="218">
        <f>ROUND(I204*H204,2)</f>
        <v>0</v>
      </c>
      <c r="BL204" s="18" t="s">
        <v>168</v>
      </c>
      <c r="BM204" s="217" t="s">
        <v>1199</v>
      </c>
    </row>
    <row r="205" s="2" customFormat="1">
      <c r="A205" s="39"/>
      <c r="B205" s="40"/>
      <c r="C205" s="41"/>
      <c r="D205" s="231" t="s">
        <v>302</v>
      </c>
      <c r="E205" s="41"/>
      <c r="F205" s="232" t="s">
        <v>483</v>
      </c>
      <c r="G205" s="41"/>
      <c r="H205" s="41"/>
      <c r="I205" s="233"/>
      <c r="J205" s="41"/>
      <c r="K205" s="41"/>
      <c r="L205" s="45"/>
      <c r="M205" s="234"/>
      <c r="N205" s="235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302</v>
      </c>
      <c r="AU205" s="18" t="s">
        <v>80</v>
      </c>
    </row>
    <row r="206" s="2" customFormat="1" ht="16.5" customHeight="1">
      <c r="A206" s="39"/>
      <c r="B206" s="40"/>
      <c r="C206" s="259" t="s">
        <v>720</v>
      </c>
      <c r="D206" s="259" t="s">
        <v>381</v>
      </c>
      <c r="E206" s="260" t="s">
        <v>1122</v>
      </c>
      <c r="F206" s="261" t="s">
        <v>1123</v>
      </c>
      <c r="G206" s="262" t="s">
        <v>443</v>
      </c>
      <c r="H206" s="263">
        <v>1</v>
      </c>
      <c r="I206" s="264"/>
      <c r="J206" s="265">
        <f>ROUND(I206*H206,2)</f>
        <v>0</v>
      </c>
      <c r="K206" s="261" t="s">
        <v>300</v>
      </c>
      <c r="L206" s="266"/>
      <c r="M206" s="267" t="s">
        <v>19</v>
      </c>
      <c r="N206" s="268" t="s">
        <v>41</v>
      </c>
      <c r="O206" s="85"/>
      <c r="P206" s="215">
        <f>O206*H206</f>
        <v>0</v>
      </c>
      <c r="Q206" s="215">
        <v>2.9500000000000002</v>
      </c>
      <c r="R206" s="215">
        <f>Q206*H206</f>
        <v>2.9500000000000002</v>
      </c>
      <c r="S206" s="215">
        <v>0</v>
      </c>
      <c r="T206" s="21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7" t="s">
        <v>183</v>
      </c>
      <c r="AT206" s="217" t="s">
        <v>381</v>
      </c>
      <c r="AU206" s="217" t="s">
        <v>80</v>
      </c>
      <c r="AY206" s="18" t="s">
        <v>154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78</v>
      </c>
      <c r="BK206" s="218">
        <f>ROUND(I206*H206,2)</f>
        <v>0</v>
      </c>
      <c r="BL206" s="18" t="s">
        <v>168</v>
      </c>
      <c r="BM206" s="217" t="s">
        <v>1200</v>
      </c>
    </row>
    <row r="207" s="2" customFormat="1" ht="24.15" customHeight="1">
      <c r="A207" s="39"/>
      <c r="B207" s="40"/>
      <c r="C207" s="206" t="s">
        <v>724</v>
      </c>
      <c r="D207" s="206" t="s">
        <v>155</v>
      </c>
      <c r="E207" s="207" t="s">
        <v>1125</v>
      </c>
      <c r="F207" s="208" t="s">
        <v>1126</v>
      </c>
      <c r="G207" s="209" t="s">
        <v>943</v>
      </c>
      <c r="H207" s="210">
        <v>16</v>
      </c>
      <c r="I207" s="211"/>
      <c r="J207" s="212">
        <f>ROUND(I207*H207,2)</f>
        <v>0</v>
      </c>
      <c r="K207" s="208" t="s">
        <v>19</v>
      </c>
      <c r="L207" s="45"/>
      <c r="M207" s="213" t="s">
        <v>19</v>
      </c>
      <c r="N207" s="214" t="s">
        <v>41</v>
      </c>
      <c r="O207" s="85"/>
      <c r="P207" s="215">
        <f>O207*H207</f>
        <v>0</v>
      </c>
      <c r="Q207" s="215">
        <v>0.032000000000000001</v>
      </c>
      <c r="R207" s="215">
        <f>Q207*H207</f>
        <v>0.51200000000000001</v>
      </c>
      <c r="S207" s="215">
        <v>0</v>
      </c>
      <c r="T207" s="21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168</v>
      </c>
      <c r="AT207" s="217" t="s">
        <v>155</v>
      </c>
      <c r="AU207" s="217" t="s">
        <v>80</v>
      </c>
      <c r="AY207" s="18" t="s">
        <v>154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78</v>
      </c>
      <c r="BK207" s="218">
        <f>ROUND(I207*H207,2)</f>
        <v>0</v>
      </c>
      <c r="BL207" s="18" t="s">
        <v>168</v>
      </c>
      <c r="BM207" s="217" t="s">
        <v>1201</v>
      </c>
    </row>
    <row r="208" s="2" customFormat="1" ht="24.15" customHeight="1">
      <c r="A208" s="39"/>
      <c r="B208" s="40"/>
      <c r="C208" s="206" t="s">
        <v>729</v>
      </c>
      <c r="D208" s="206" t="s">
        <v>155</v>
      </c>
      <c r="E208" s="207" t="s">
        <v>1129</v>
      </c>
      <c r="F208" s="208" t="s">
        <v>1130</v>
      </c>
      <c r="G208" s="209" t="s">
        <v>943</v>
      </c>
      <c r="H208" s="210">
        <v>4</v>
      </c>
      <c r="I208" s="211"/>
      <c r="J208" s="212">
        <f>ROUND(I208*H208,2)</f>
        <v>0</v>
      </c>
      <c r="K208" s="208" t="s">
        <v>19</v>
      </c>
      <c r="L208" s="45"/>
      <c r="M208" s="213" t="s">
        <v>19</v>
      </c>
      <c r="N208" s="214" t="s">
        <v>41</v>
      </c>
      <c r="O208" s="85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168</v>
      </c>
      <c r="AT208" s="217" t="s">
        <v>155</v>
      </c>
      <c r="AU208" s="217" t="s">
        <v>80</v>
      </c>
      <c r="AY208" s="18" t="s">
        <v>154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78</v>
      </c>
      <c r="BK208" s="218">
        <f>ROUND(I208*H208,2)</f>
        <v>0</v>
      </c>
      <c r="BL208" s="18" t="s">
        <v>168</v>
      </c>
      <c r="BM208" s="217" t="s">
        <v>1202</v>
      </c>
    </row>
    <row r="209" s="13" customFormat="1">
      <c r="A209" s="13"/>
      <c r="B209" s="236"/>
      <c r="C209" s="237"/>
      <c r="D209" s="238" t="s">
        <v>322</v>
      </c>
      <c r="E209" s="239" t="s">
        <v>19</v>
      </c>
      <c r="F209" s="240" t="s">
        <v>168</v>
      </c>
      <c r="G209" s="237"/>
      <c r="H209" s="241">
        <v>4</v>
      </c>
      <c r="I209" s="242"/>
      <c r="J209" s="237"/>
      <c r="K209" s="237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322</v>
      </c>
      <c r="AU209" s="247" t="s">
        <v>80</v>
      </c>
      <c r="AV209" s="13" t="s">
        <v>80</v>
      </c>
      <c r="AW209" s="13" t="s">
        <v>32</v>
      </c>
      <c r="AX209" s="13" t="s">
        <v>78</v>
      </c>
      <c r="AY209" s="247" t="s">
        <v>154</v>
      </c>
    </row>
    <row r="210" s="2" customFormat="1" ht="24.15" customHeight="1">
      <c r="A210" s="39"/>
      <c r="B210" s="40"/>
      <c r="C210" s="206" t="s">
        <v>733</v>
      </c>
      <c r="D210" s="206" t="s">
        <v>155</v>
      </c>
      <c r="E210" s="207" t="s">
        <v>1132</v>
      </c>
      <c r="F210" s="208" t="s">
        <v>1133</v>
      </c>
      <c r="G210" s="209" t="s">
        <v>943</v>
      </c>
      <c r="H210" s="210">
        <v>4</v>
      </c>
      <c r="I210" s="211"/>
      <c r="J210" s="212">
        <f>ROUND(I210*H210,2)</f>
        <v>0</v>
      </c>
      <c r="K210" s="208" t="s">
        <v>19</v>
      </c>
      <c r="L210" s="45"/>
      <c r="M210" s="213" t="s">
        <v>19</v>
      </c>
      <c r="N210" s="214" t="s">
        <v>41</v>
      </c>
      <c r="O210" s="85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168</v>
      </c>
      <c r="AT210" s="217" t="s">
        <v>155</v>
      </c>
      <c r="AU210" s="217" t="s">
        <v>80</v>
      </c>
      <c r="AY210" s="18" t="s">
        <v>154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78</v>
      </c>
      <c r="BK210" s="218">
        <f>ROUND(I210*H210,2)</f>
        <v>0</v>
      </c>
      <c r="BL210" s="18" t="s">
        <v>168</v>
      </c>
      <c r="BM210" s="217" t="s">
        <v>1203</v>
      </c>
    </row>
    <row r="211" s="13" customFormat="1">
      <c r="A211" s="13"/>
      <c r="B211" s="236"/>
      <c r="C211" s="237"/>
      <c r="D211" s="238" t="s">
        <v>322</v>
      </c>
      <c r="E211" s="239" t="s">
        <v>19</v>
      </c>
      <c r="F211" s="240" t="s">
        <v>168</v>
      </c>
      <c r="G211" s="237"/>
      <c r="H211" s="241">
        <v>4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322</v>
      </c>
      <c r="AU211" s="247" t="s">
        <v>80</v>
      </c>
      <c r="AV211" s="13" t="s">
        <v>80</v>
      </c>
      <c r="AW211" s="13" t="s">
        <v>32</v>
      </c>
      <c r="AX211" s="13" t="s">
        <v>78</v>
      </c>
      <c r="AY211" s="247" t="s">
        <v>154</v>
      </c>
    </row>
    <row r="212" s="11" customFormat="1" ht="22.8" customHeight="1">
      <c r="A212" s="11"/>
      <c r="B212" s="192"/>
      <c r="C212" s="193"/>
      <c r="D212" s="194" t="s">
        <v>69</v>
      </c>
      <c r="E212" s="229" t="s">
        <v>524</v>
      </c>
      <c r="F212" s="229" t="s">
        <v>525</v>
      </c>
      <c r="G212" s="193"/>
      <c r="H212" s="193"/>
      <c r="I212" s="196"/>
      <c r="J212" s="230">
        <f>BK212</f>
        <v>0</v>
      </c>
      <c r="K212" s="193"/>
      <c r="L212" s="198"/>
      <c r="M212" s="199"/>
      <c r="N212" s="200"/>
      <c r="O212" s="200"/>
      <c r="P212" s="201">
        <f>SUM(P213:P214)</f>
        <v>0</v>
      </c>
      <c r="Q212" s="200"/>
      <c r="R212" s="201">
        <f>SUM(R213:R214)</f>
        <v>0</v>
      </c>
      <c r="S212" s="200"/>
      <c r="T212" s="202">
        <f>SUM(T213:T214)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03" t="s">
        <v>78</v>
      </c>
      <c r="AT212" s="204" t="s">
        <v>69</v>
      </c>
      <c r="AU212" s="204" t="s">
        <v>78</v>
      </c>
      <c r="AY212" s="203" t="s">
        <v>154</v>
      </c>
      <c r="BK212" s="205">
        <f>SUM(BK213:BK214)</f>
        <v>0</v>
      </c>
    </row>
    <row r="213" s="2" customFormat="1" ht="24.15" customHeight="1">
      <c r="A213" s="39"/>
      <c r="B213" s="40"/>
      <c r="C213" s="206" t="s">
        <v>737</v>
      </c>
      <c r="D213" s="206" t="s">
        <v>155</v>
      </c>
      <c r="E213" s="207" t="s">
        <v>527</v>
      </c>
      <c r="F213" s="208" t="s">
        <v>528</v>
      </c>
      <c r="G213" s="209" t="s">
        <v>384</v>
      </c>
      <c r="H213" s="210">
        <v>85.256</v>
      </c>
      <c r="I213" s="211"/>
      <c r="J213" s="212">
        <f>ROUND(I213*H213,2)</f>
        <v>0</v>
      </c>
      <c r="K213" s="208" t="s">
        <v>300</v>
      </c>
      <c r="L213" s="45"/>
      <c r="M213" s="213" t="s">
        <v>19</v>
      </c>
      <c r="N213" s="214" t="s">
        <v>41</v>
      </c>
      <c r="O213" s="85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168</v>
      </c>
      <c r="AT213" s="217" t="s">
        <v>155</v>
      </c>
      <c r="AU213" s="217" t="s">
        <v>80</v>
      </c>
      <c r="AY213" s="18" t="s">
        <v>154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78</v>
      </c>
      <c r="BK213" s="218">
        <f>ROUND(I213*H213,2)</f>
        <v>0</v>
      </c>
      <c r="BL213" s="18" t="s">
        <v>168</v>
      </c>
      <c r="BM213" s="217" t="s">
        <v>1204</v>
      </c>
    </row>
    <row r="214" s="2" customFormat="1">
      <c r="A214" s="39"/>
      <c r="B214" s="40"/>
      <c r="C214" s="41"/>
      <c r="D214" s="231" t="s">
        <v>302</v>
      </c>
      <c r="E214" s="41"/>
      <c r="F214" s="232" t="s">
        <v>530</v>
      </c>
      <c r="G214" s="41"/>
      <c r="H214" s="41"/>
      <c r="I214" s="233"/>
      <c r="J214" s="41"/>
      <c r="K214" s="41"/>
      <c r="L214" s="45"/>
      <c r="M214" s="269"/>
      <c r="N214" s="270"/>
      <c r="O214" s="221"/>
      <c r="P214" s="221"/>
      <c r="Q214" s="221"/>
      <c r="R214" s="221"/>
      <c r="S214" s="221"/>
      <c r="T214" s="271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302</v>
      </c>
      <c r="AU214" s="18" t="s">
        <v>80</v>
      </c>
    </row>
    <row r="215" s="2" customFormat="1" ht="6.96" customHeight="1">
      <c r="A215" s="39"/>
      <c r="B215" s="60"/>
      <c r="C215" s="61"/>
      <c r="D215" s="61"/>
      <c r="E215" s="61"/>
      <c r="F215" s="61"/>
      <c r="G215" s="61"/>
      <c r="H215" s="61"/>
      <c r="I215" s="61"/>
      <c r="J215" s="61"/>
      <c r="K215" s="61"/>
      <c r="L215" s="45"/>
      <c r="M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</row>
  </sheetData>
  <sheetProtection sheet="1" autoFilter="0" formatColumns="0" formatRows="0" objects="1" scenarios="1" spinCount="100000" saltValue="FKpraPLyHVPdzooB9e3deCtFWKOdi9VCQONMSsAmeolmI2qJ0KEvPzo2quS9Q2aNzUDAIhrdfkzU/tvuOAjDuQ==" hashValue="w1Be/gfxixjr0gOxKV/XCRJ0kPerygP0G9FOLIHt6JG7lEdKxCgBUBb4l5gGRoJlOjY0KAIoqptBuZRZWejPug==" algorithmName="SHA-512" password="CC35"/>
  <autoFilter ref="C89:K2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2/131251205"/>
    <hyperlink ref="F97" r:id="rId2" display="https://podminky.urs.cz/item/CS_URS_2025_02/131351205"/>
    <hyperlink ref="F100" r:id="rId3" display="https://podminky.urs.cz/item/CS_URS_2025_02/131451205"/>
    <hyperlink ref="F103" r:id="rId4" display="https://podminky.urs.cz/item/CS_URS_2025_02/131551205"/>
    <hyperlink ref="F106" r:id="rId5" display="https://podminky.urs.cz/item/CS_URS_2025_02/151201201"/>
    <hyperlink ref="F109" r:id="rId6" display="https://podminky.urs.cz/item/CS_URS_2025_02/151201211"/>
    <hyperlink ref="F112" r:id="rId7" display="https://podminky.urs.cz/item/CS_URS_2025_02/151201301"/>
    <hyperlink ref="F115" r:id="rId8" display="https://podminky.urs.cz/item/CS_URS_2025_02/151201311"/>
    <hyperlink ref="F118" r:id="rId9" display="https://podminky.urs.cz/item/CS_URS_2025_02/162351123"/>
    <hyperlink ref="F122" r:id="rId10" display="https://podminky.urs.cz/item/CS_URS_2025_02/162751137"/>
    <hyperlink ref="F125" r:id="rId11" display="https://podminky.urs.cz/item/CS_URS_2025_02/162751157"/>
    <hyperlink ref="F128" r:id="rId12" display="https://podminky.urs.cz/item/CS_URS_2025_02/167151112"/>
    <hyperlink ref="F132" r:id="rId13" display="https://podminky.urs.cz/item/CS_URS_2025_02/171201201"/>
    <hyperlink ref="F135" r:id="rId14" display="https://podminky.urs.cz/item/CS_URS_2025_02/174151101"/>
    <hyperlink ref="F139" r:id="rId15" display="https://podminky.urs.cz/item/CS_URS_2025_02/175151101"/>
    <hyperlink ref="F144" r:id="rId16" display="https://podminky.urs.cz/item/CS_URS_2025_02/181351003"/>
    <hyperlink ref="F146" r:id="rId17" display="https://podminky.urs.cz/item/CS_URS_2025_02/181411121"/>
    <hyperlink ref="F150" r:id="rId18" display="https://podminky.urs.cz/item/CS_URS_2025_02/181951114"/>
    <hyperlink ref="F154" r:id="rId19" display="https://podminky.urs.cz/item/CS_URS_2025_02/213141113"/>
    <hyperlink ref="F159" r:id="rId20" display="https://podminky.urs.cz/item/CS_URS_2025_02/271532211"/>
    <hyperlink ref="F163" r:id="rId21" display="https://podminky.urs.cz/item/CS_URS_2025_02/273321511"/>
    <hyperlink ref="F167" r:id="rId22" display="https://podminky.urs.cz/item/CS_URS_2025_02/273362021"/>
    <hyperlink ref="F171" r:id="rId23" display="https://podminky.urs.cz/item/CS_URS_2025_02/274352221"/>
    <hyperlink ref="F175" r:id="rId24" display="https://podminky.urs.cz/item/CS_URS_2025_02/274352222"/>
    <hyperlink ref="F180" r:id="rId25" display="https://podminky.urs.cz/item/CS_URS_2025_02/871263121"/>
    <hyperlink ref="F182" r:id="rId26" display="https://podminky.urs.cz/item/CS_URS_2025_02/871313121"/>
    <hyperlink ref="F184" r:id="rId27" display="https://podminky.urs.cz/item/CS_URS_2025_02/871363121"/>
    <hyperlink ref="F189" r:id="rId28" display="https://podminky.urs.cz/item/CS_URS_2025_02/877310310"/>
    <hyperlink ref="F192" r:id="rId29" display="https://podminky.urs.cz/item/CS_URS_2025_02/877360320"/>
    <hyperlink ref="F196" r:id="rId30" display="https://podminky.urs.cz/item/CS_URS_2025_02/877360330"/>
    <hyperlink ref="F199" r:id="rId31" display="https://podminky.urs.cz/item/CS_URS_2025_02/894411311"/>
    <hyperlink ref="F202" r:id="rId32" display="https://podminky.urs.cz/item/CS_URS_2025_02/894412411"/>
    <hyperlink ref="F205" r:id="rId33" display="https://podminky.urs.cz/item/CS_URS_2025_02/894414111"/>
    <hyperlink ref="F214" r:id="rId34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2025-09-18T10:18:26Z</dcterms:created>
  <dcterms:modified xsi:type="dcterms:W3CDTF">2025-09-18T10:18:37Z</dcterms:modified>
</cp:coreProperties>
</file>